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/>
  <mc:AlternateContent xmlns:mc="http://schemas.openxmlformats.org/markup-compatibility/2006">
    <mc:Choice Requires="x15">
      <x15ac:absPath xmlns:x15ac="http://schemas.microsoft.com/office/spreadsheetml/2010/11/ac" url="C:\Users\matena\OneDrive - Universidad de La Rioja\AAA TRADUCCIONES PACKALL\Módulo 1\Modulo 1 traducido\"/>
    </mc:Choice>
  </mc:AlternateContent>
  <xr:revisionPtr revIDLastSave="24" documentId="11_A0555596DDC49A74CD3EBC5DCA608B8DAD19283A" xr6:coauthVersionLast="36" xr6:coauthVersionMax="36" xr10:uidLastSave="{464EFE21-05F8-4715-92AD-BCC8C8329AC8}"/>
  <bookViews>
    <workbookView xWindow="330" yWindow="-165" windowWidth="19425" windowHeight="11025" activeTab="1" xr2:uid="{00000000-000D-0000-FFFF-FFFF00000000}"/>
  </bookViews>
  <sheets>
    <sheet name="Análisis financiero" sheetId="6" r:id="rId1"/>
    <sheet name="Análisis Económico" sheetId="5" r:id="rId2"/>
  </sheets>
  <calcPr calcId="191029"/>
</workbook>
</file>

<file path=xl/calcChain.xml><?xml version="1.0" encoding="utf-8"?>
<calcChain xmlns="http://schemas.openxmlformats.org/spreadsheetml/2006/main">
  <c r="D27" i="6" l="1"/>
  <c r="E27" i="6"/>
  <c r="H27" i="6"/>
  <c r="L27" i="6"/>
  <c r="H8" i="6"/>
  <c r="M33" i="6"/>
  <c r="M31" i="6" s="1"/>
  <c r="L33" i="6"/>
  <c r="L31" i="6" s="1"/>
  <c r="K33" i="6"/>
  <c r="K31" i="6" s="1"/>
  <c r="J33" i="6"/>
  <c r="J31" i="6" s="1"/>
  <c r="I33" i="6"/>
  <c r="I31" i="6" s="1"/>
  <c r="H33" i="6"/>
  <c r="H31" i="6" s="1"/>
  <c r="G33" i="6"/>
  <c r="F33" i="6"/>
  <c r="E33" i="6"/>
  <c r="E31" i="6" s="1"/>
  <c r="D33" i="6"/>
  <c r="D31" i="6" s="1"/>
  <c r="C33" i="6"/>
  <c r="C31" i="6" s="1"/>
  <c r="G31" i="6"/>
  <c r="F31" i="6"/>
  <c r="M28" i="6"/>
  <c r="M27" i="6" s="1"/>
  <c r="L28" i="6"/>
  <c r="K28" i="6"/>
  <c r="K27" i="6" s="1"/>
  <c r="J28" i="6"/>
  <c r="J27" i="6" s="1"/>
  <c r="I28" i="6"/>
  <c r="I27" i="6" s="1"/>
  <c r="H28" i="6"/>
  <c r="G28" i="6"/>
  <c r="G27" i="6" s="1"/>
  <c r="F28" i="6"/>
  <c r="F27" i="6" s="1"/>
  <c r="E28" i="6"/>
  <c r="D28" i="6"/>
  <c r="C28" i="6"/>
  <c r="C27" i="6" s="1"/>
  <c r="M14" i="6"/>
  <c r="M12" i="6" s="1"/>
  <c r="L14" i="6"/>
  <c r="L12" i="6" s="1"/>
  <c r="K14" i="6"/>
  <c r="K12" i="6" s="1"/>
  <c r="J14" i="6"/>
  <c r="J12" i="6" s="1"/>
  <c r="I14" i="6"/>
  <c r="H14" i="6"/>
  <c r="H12" i="6" s="1"/>
  <c r="G14" i="6"/>
  <c r="G12" i="6" s="1"/>
  <c r="F14" i="6"/>
  <c r="F12" i="6" s="1"/>
  <c r="E14" i="6"/>
  <c r="D14" i="6"/>
  <c r="D12" i="6" s="1"/>
  <c r="C14" i="6"/>
  <c r="C12" i="6" s="1"/>
  <c r="I12" i="6"/>
  <c r="E12" i="6"/>
  <c r="M9" i="6"/>
  <c r="M8" i="6" s="1"/>
  <c r="L9" i="6"/>
  <c r="L8" i="6" s="1"/>
  <c r="K9" i="6"/>
  <c r="K8" i="6" s="1"/>
  <c r="J9" i="6"/>
  <c r="J8" i="6" s="1"/>
  <c r="J20" i="6" s="1"/>
  <c r="I9" i="6"/>
  <c r="I8" i="6" s="1"/>
  <c r="H9" i="6"/>
  <c r="G9" i="6"/>
  <c r="G8" i="6" s="1"/>
  <c r="F9" i="6"/>
  <c r="F8" i="6" s="1"/>
  <c r="F20" i="6" s="1"/>
  <c r="E9" i="6"/>
  <c r="E8" i="6" s="1"/>
  <c r="D9" i="6"/>
  <c r="D8" i="6" s="1"/>
  <c r="C9" i="6"/>
  <c r="C8" i="6" s="1"/>
  <c r="M45" i="5"/>
  <c r="M43" i="5" s="1"/>
  <c r="L45" i="5"/>
  <c r="L43" i="5" s="1"/>
  <c r="K45" i="5"/>
  <c r="K43" i="5" s="1"/>
  <c r="J45" i="5"/>
  <c r="J43" i="5" s="1"/>
  <c r="I45" i="5"/>
  <c r="I43" i="5" s="1"/>
  <c r="H45" i="5"/>
  <c r="H43" i="5" s="1"/>
  <c r="G45" i="5"/>
  <c r="G43" i="5" s="1"/>
  <c r="F45" i="5"/>
  <c r="F43" i="5" s="1"/>
  <c r="E45" i="5"/>
  <c r="E43" i="5" s="1"/>
  <c r="D45" i="5"/>
  <c r="D43" i="5" s="1"/>
  <c r="C45" i="5"/>
  <c r="C43" i="5" s="1"/>
  <c r="M40" i="5"/>
  <c r="M36" i="5" s="1"/>
  <c r="L40" i="5"/>
  <c r="K40" i="5"/>
  <c r="J40" i="5"/>
  <c r="I40" i="5"/>
  <c r="H40" i="5"/>
  <c r="G40" i="5"/>
  <c r="F40" i="5"/>
  <c r="E40" i="5"/>
  <c r="E36" i="5" s="1"/>
  <c r="E32" i="5" s="1"/>
  <c r="D40" i="5"/>
  <c r="C40" i="5"/>
  <c r="M37" i="5"/>
  <c r="L37" i="5"/>
  <c r="K37" i="5"/>
  <c r="J37" i="5"/>
  <c r="I37" i="5"/>
  <c r="I36" i="5" s="1"/>
  <c r="I32" i="5" s="1"/>
  <c r="H37" i="5"/>
  <c r="G37" i="5"/>
  <c r="F37" i="5"/>
  <c r="E37" i="5"/>
  <c r="D37" i="5"/>
  <c r="C37" i="5"/>
  <c r="M33" i="5"/>
  <c r="L33" i="5"/>
  <c r="K33" i="5"/>
  <c r="J33" i="5"/>
  <c r="I33" i="5"/>
  <c r="H33" i="5"/>
  <c r="G33" i="5"/>
  <c r="F33" i="5"/>
  <c r="E33" i="5"/>
  <c r="D33" i="5"/>
  <c r="C33" i="5"/>
  <c r="M7" i="5"/>
  <c r="M11" i="5"/>
  <c r="M10" i="5" s="1"/>
  <c r="M6" i="5" s="1"/>
  <c r="M14" i="5"/>
  <c r="M19" i="5"/>
  <c r="M17" i="5" s="1"/>
  <c r="H7" i="5"/>
  <c r="I7" i="5"/>
  <c r="J7" i="5"/>
  <c r="K7" i="5"/>
  <c r="L7" i="5"/>
  <c r="H11" i="5"/>
  <c r="I11" i="5"/>
  <c r="I10" i="5" s="1"/>
  <c r="J11" i="5"/>
  <c r="K11" i="5"/>
  <c r="L11" i="5"/>
  <c r="L10" i="5" s="1"/>
  <c r="H14" i="5"/>
  <c r="H10" i="5" s="1"/>
  <c r="I14" i="5"/>
  <c r="J14" i="5"/>
  <c r="K14" i="5"/>
  <c r="L14" i="5"/>
  <c r="J17" i="5"/>
  <c r="H19" i="5"/>
  <c r="H17" i="5" s="1"/>
  <c r="I19" i="5"/>
  <c r="I17" i="5" s="1"/>
  <c r="J19" i="5"/>
  <c r="K19" i="5"/>
  <c r="K17" i="5" s="1"/>
  <c r="L19" i="5"/>
  <c r="L17" i="5" s="1"/>
  <c r="D7" i="5"/>
  <c r="E7" i="5"/>
  <c r="F7" i="5"/>
  <c r="G7" i="5"/>
  <c r="D11" i="5"/>
  <c r="E11" i="5"/>
  <c r="F11" i="5"/>
  <c r="G11" i="5"/>
  <c r="D14" i="5"/>
  <c r="E14" i="5"/>
  <c r="F14" i="5"/>
  <c r="G14" i="5"/>
  <c r="D19" i="5"/>
  <c r="D17" i="5" s="1"/>
  <c r="E19" i="5"/>
  <c r="E17" i="5" s="1"/>
  <c r="F19" i="5"/>
  <c r="F17" i="5" s="1"/>
  <c r="G19" i="5"/>
  <c r="G17" i="5" s="1"/>
  <c r="C19" i="5"/>
  <c r="C17" i="5" s="1"/>
  <c r="C14" i="5"/>
  <c r="C7" i="5"/>
  <c r="C11" i="5"/>
  <c r="D10" i="5" l="1"/>
  <c r="D6" i="5" s="1"/>
  <c r="D25" i="5" s="1"/>
  <c r="I6" i="5"/>
  <c r="I25" i="5" s="1"/>
  <c r="G10" i="5"/>
  <c r="L6" i="5"/>
  <c r="L25" i="5" s="1"/>
  <c r="H6" i="5"/>
  <c r="H25" i="5" s="1"/>
  <c r="H36" i="5"/>
  <c r="L36" i="5"/>
  <c r="L32" i="5" s="1"/>
  <c r="L51" i="5" s="1"/>
  <c r="M32" i="5"/>
  <c r="M51" i="5" s="1"/>
  <c r="F10" i="5"/>
  <c r="F6" i="5" s="1"/>
  <c r="F25" i="5" s="1"/>
  <c r="K10" i="5"/>
  <c r="K6" i="5" s="1"/>
  <c r="E10" i="5"/>
  <c r="J10" i="5"/>
  <c r="J6" i="5" s="1"/>
  <c r="J25" i="5" s="1"/>
  <c r="C36" i="5"/>
  <c r="C32" i="5" s="1"/>
  <c r="C51" i="5" s="1"/>
  <c r="G36" i="5"/>
  <c r="G32" i="5" s="1"/>
  <c r="K36" i="5"/>
  <c r="K32" i="5" s="1"/>
  <c r="K51" i="5" s="1"/>
  <c r="E20" i="6"/>
  <c r="M20" i="6"/>
  <c r="H20" i="6"/>
  <c r="J39" i="6"/>
  <c r="L20" i="6"/>
  <c r="K20" i="6"/>
  <c r="C20" i="6"/>
  <c r="G20" i="6"/>
  <c r="H39" i="6"/>
  <c r="I20" i="6"/>
  <c r="E39" i="6"/>
  <c r="M39" i="6"/>
  <c r="F39" i="6"/>
  <c r="C39" i="6"/>
  <c r="C41" i="6" s="1"/>
  <c r="G39" i="6"/>
  <c r="K39" i="6"/>
  <c r="D20" i="6"/>
  <c r="D39" i="6"/>
  <c r="L39" i="6"/>
  <c r="I39" i="6"/>
  <c r="H32" i="5"/>
  <c r="H51" i="5" s="1"/>
  <c r="D36" i="5"/>
  <c r="D32" i="5" s="1"/>
  <c r="D51" i="5" s="1"/>
  <c r="F36" i="5"/>
  <c r="F32" i="5" s="1"/>
  <c r="F51" i="5" s="1"/>
  <c r="J36" i="5"/>
  <c r="J32" i="5" s="1"/>
  <c r="J51" i="5" s="1"/>
  <c r="G51" i="5"/>
  <c r="I51" i="5"/>
  <c r="E51" i="5"/>
  <c r="M25" i="5"/>
  <c r="K25" i="5"/>
  <c r="E6" i="5"/>
  <c r="E25" i="5" s="1"/>
  <c r="G6" i="5"/>
  <c r="G25" i="5" s="1"/>
  <c r="C10" i="5"/>
  <c r="C6" i="5" s="1"/>
  <c r="C27" i="5" l="1"/>
  <c r="C22" i="6"/>
  <c r="C53" i="5"/>
  <c r="C25" i="5"/>
</calcChain>
</file>

<file path=xl/sharedStrings.xml><?xml version="1.0" encoding="utf-8"?>
<sst xmlns="http://schemas.openxmlformats.org/spreadsheetml/2006/main" count="168" uniqueCount="47">
  <si>
    <t>LP</t>
  </si>
  <si>
    <t>II.</t>
  </si>
  <si>
    <t>Análisis financiero</t>
  </si>
  <si>
    <t>Escenario 2</t>
  </si>
  <si>
    <t>BENEFICIOS TOTALES</t>
  </si>
  <si>
    <t>Costos operativos</t>
  </si>
  <si>
    <t>2.</t>
  </si>
  <si>
    <t>Año 1</t>
  </si>
  <si>
    <t>Valor del agua ahorrada [EUR]</t>
  </si>
  <si>
    <t>Categoría / Años de análisis [en PLN]</t>
  </si>
  <si>
    <t>Año 2</t>
  </si>
  <si>
    <t>Año 5</t>
  </si>
  <si>
    <t>Año 6</t>
  </si>
  <si>
    <t>Año 7</t>
  </si>
  <si>
    <t>Año 8</t>
  </si>
  <si>
    <t>Año 9</t>
  </si>
  <si>
    <t>Escenario 1</t>
  </si>
  <si>
    <t>Año 10</t>
  </si>
  <si>
    <t>Año 3</t>
  </si>
  <si>
    <t>Año 4</t>
  </si>
  <si>
    <t>Ingresos</t>
  </si>
  <si>
    <t>COSTES TOTALES</t>
  </si>
  <si>
    <t>No. de artículos vendidos</t>
  </si>
  <si>
    <t>Precio unitario</t>
  </si>
  <si>
    <t>Año 0</t>
  </si>
  <si>
    <t>Gastos de inversión</t>
  </si>
  <si>
    <t>Costes operativos</t>
  </si>
  <si>
    <t>Materiales [PLN]</t>
  </si>
  <si>
    <t>Costes personales (salarios + impuestos) [PLN]</t>
  </si>
  <si>
    <t>Energía [PLN]</t>
  </si>
  <si>
    <t>Combustible [PLN]</t>
  </si>
  <si>
    <t>Otros gastos [PLN]</t>
  </si>
  <si>
    <t>Flujo de efectivo neto</t>
  </si>
  <si>
    <t>Tasa de descuento</t>
  </si>
  <si>
    <t>I.</t>
  </si>
  <si>
    <t>(NPV/C)</t>
  </si>
  <si>
    <t>III.</t>
  </si>
  <si>
    <t>Análisis Económico</t>
  </si>
  <si>
    <t>Beneficios adicionales (beneficios externos netos)</t>
  </si>
  <si>
    <r>
      <t>Valor de las emisiones de CO</t>
    </r>
    <r>
      <rPr>
        <b/>
        <vertAlign val="subscript"/>
        <sz val="8"/>
        <rFont val="Tahoma"/>
        <family val="2"/>
      </rPr>
      <t>2</t>
    </r>
    <r>
      <rPr>
        <b/>
        <sz val="8"/>
        <rFont val="Tahoma"/>
        <family val="2"/>
        <charset val="238"/>
      </rPr>
      <t xml:space="preserve"> ahorradas [EUR]</t>
    </r>
  </si>
  <si>
    <r>
      <t>Emisiones de CO</t>
    </r>
    <r>
      <rPr>
        <vertAlign val="subscript"/>
        <sz val="8"/>
        <color rgb="FFFF0000"/>
        <rFont val="Tahoma"/>
        <family val="2"/>
      </rPr>
      <t>2</t>
    </r>
    <r>
      <rPr>
        <sz val="8"/>
        <color rgb="FFFF0000"/>
        <rFont val="Tahoma"/>
        <family val="2"/>
        <charset val="238"/>
      </rPr>
      <t xml:space="preserve"> ahorradas [Mg]</t>
    </r>
  </si>
  <si>
    <r>
      <t>Valor monetario de las emisiones de CO</t>
    </r>
    <r>
      <rPr>
        <vertAlign val="subscript"/>
        <sz val="8"/>
        <rFont val="Tahoma"/>
        <family val="2"/>
      </rPr>
      <t>2</t>
    </r>
    <r>
      <rPr>
        <sz val="8"/>
        <rFont val="Tahoma"/>
        <family val="2"/>
        <charset val="238"/>
      </rPr>
      <t xml:space="preserve"> [EUR/Mg]</t>
    </r>
  </si>
  <si>
    <r>
      <t>Agua ahorrada [m</t>
    </r>
    <r>
      <rPr>
        <vertAlign val="superscript"/>
        <sz val="8"/>
        <color rgb="FFFF0000"/>
        <rFont val="Tahoma"/>
        <family val="2"/>
      </rPr>
      <t>3</t>
    </r>
    <r>
      <rPr>
        <sz val="8"/>
        <color rgb="FFFF0000"/>
        <rFont val="Tahoma"/>
        <family val="2"/>
        <charset val="238"/>
      </rPr>
      <t>]</t>
    </r>
  </si>
  <si>
    <r>
      <t>Valor monetario calculado como promedio de la tarifa de extracción de agua [EUR/m</t>
    </r>
    <r>
      <rPr>
        <vertAlign val="superscript"/>
        <sz val="8"/>
        <rFont val="Tahoma"/>
        <family val="2"/>
      </rPr>
      <t>3</t>
    </r>
    <r>
      <rPr>
        <sz val="8"/>
        <rFont val="Tahoma"/>
        <family val="2"/>
        <charset val="238"/>
      </rPr>
      <t>]</t>
    </r>
  </si>
  <si>
    <t>Costos personales (salarios + impuestos) [PLN]</t>
  </si>
  <si>
    <t>Tasa de descuento social</t>
  </si>
  <si>
    <t>(ENPV/C)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</si>
</sst>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name val="Arial"/>
    </font>
    <font>
      <sz val="8"/>
      <name val="Arial"/>
    </font>
    <font>
      <sz val="11"/>
      <name val="Times New Roman"/>
    </font>
    <font>
      <b/>
      <sz val="8"/>
      <name val="Tahoma"/>
    </font>
    <font>
      <sz val="8"/>
      <name val="Tahoma"/>
    </font>
    <font>
      <sz val="8"/>
      <color theme="0" tint="-0.249977111117893"/>
      <name val="Tahoma"/>
    </font>
    <font>
      <sz val="10"/>
      <color theme="0" tint="-0.249977111117893"/>
      <name val="Arial"/>
    </font>
    <font>
      <sz val="10"/>
      <name val="Arial"/>
      <family val="2"/>
      <charset val="238"/>
    </font>
    <font>
      <sz val="8"/>
      <color rgb="FFFF000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b/>
      <vertAlign val="subscript"/>
      <sz val="8"/>
      <name val="Tahoma"/>
      <family val="2"/>
    </font>
    <font>
      <vertAlign val="subscript"/>
      <sz val="8"/>
      <color rgb="FFFF0000"/>
      <name val="Tahoma"/>
      <family val="2"/>
    </font>
    <font>
      <vertAlign val="subscript"/>
      <sz val="8"/>
      <name val="Tahoma"/>
      <family val="2"/>
    </font>
    <font>
      <vertAlign val="superscript"/>
      <sz val="8"/>
      <color rgb="FFFF0000"/>
      <name val="Tahoma"/>
      <family val="2"/>
    </font>
    <font>
      <vertAlign val="superscript"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00ABEA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3" fontId="4" fillId="0" borderId="4" xfId="0" applyNumberFormat="1" applyFont="1" applyBorder="1"/>
    <xf numFmtId="0" fontId="4" fillId="0" borderId="4" xfId="0" applyFont="1" applyBorder="1" applyAlignment="1">
      <alignment wrapText="1"/>
    </xf>
    <xf numFmtId="0" fontId="3" fillId="3" borderId="3" xfId="0" applyFont="1" applyFill="1" applyBorder="1" applyAlignment="1">
      <alignment horizontal="center"/>
    </xf>
    <xf numFmtId="3" fontId="3" fillId="3" borderId="4" xfId="0" applyNumberFormat="1" applyFont="1" applyFill="1" applyBorder="1"/>
    <xf numFmtId="0" fontId="4" fillId="0" borderId="0" xfId="0" applyFont="1" applyAlignment="1">
      <alignment horizontal="center"/>
    </xf>
    <xf numFmtId="3" fontId="4" fillId="0" borderId="0" xfId="0" applyNumberFormat="1" applyFont="1"/>
    <xf numFmtId="4" fontId="3" fillId="4" borderId="4" xfId="0" applyNumberFormat="1" applyFont="1" applyFill="1" applyBorder="1"/>
    <xf numFmtId="4" fontId="0" fillId="0" borderId="0" xfId="0" applyNumberFormat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3" fontId="3" fillId="5" borderId="4" xfId="0" applyNumberFormat="1" applyFont="1" applyFill="1" applyBorder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3" fontId="4" fillId="6" borderId="4" xfId="0" applyNumberFormat="1" applyFont="1" applyFill="1" applyBorder="1"/>
    <xf numFmtId="3" fontId="8" fillId="7" borderId="4" xfId="0" applyNumberFormat="1" applyFont="1" applyFill="1" applyBorder="1"/>
    <xf numFmtId="0" fontId="9" fillId="0" borderId="4" xfId="0" applyFont="1" applyBorder="1" applyAlignment="1">
      <alignment horizontal="left"/>
    </xf>
    <xf numFmtId="0" fontId="10" fillId="0" borderId="3" xfId="0" applyFont="1" applyBorder="1" applyAlignment="1">
      <alignment wrapText="1"/>
    </xf>
    <xf numFmtId="0" fontId="10" fillId="4" borderId="3" xfId="0" applyFont="1" applyFill="1" applyBorder="1" applyAlignment="1">
      <alignment wrapText="1"/>
    </xf>
    <xf numFmtId="0" fontId="9" fillId="0" borderId="3" xfId="0" applyFont="1" applyBorder="1" applyAlignment="1">
      <alignment horizontal="center"/>
    </xf>
    <xf numFmtId="164" fontId="3" fillId="2" borderId="4" xfId="0" applyNumberFormat="1" applyFont="1" applyFill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3" fontId="10" fillId="0" borderId="4" xfId="0" applyNumberFormat="1" applyFont="1" applyBorder="1"/>
    <xf numFmtId="0" fontId="11" fillId="0" borderId="0" xfId="0" applyFont="1"/>
    <xf numFmtId="16" fontId="10" fillId="0" borderId="3" xfId="0" applyNumberFormat="1" applyFont="1" applyBorder="1" applyAlignment="1">
      <alignment horizontal="center"/>
    </xf>
    <xf numFmtId="0" fontId="9" fillId="0" borderId="4" xfId="0" applyFont="1" applyBorder="1"/>
    <xf numFmtId="0" fontId="10" fillId="3" borderId="4" xfId="0" applyFont="1" applyFill="1" applyBorder="1"/>
    <xf numFmtId="0" fontId="8" fillId="8" borderId="4" xfId="0" applyFont="1" applyFill="1" applyBorder="1" applyAlignment="1">
      <alignment horizontal="left"/>
    </xf>
    <xf numFmtId="3" fontId="8" fillId="8" borderId="4" xfId="0" applyNumberFormat="1" applyFont="1" applyFill="1" applyBorder="1"/>
    <xf numFmtId="0" fontId="8" fillId="9" borderId="4" xfId="0" applyFont="1" applyFill="1" applyBorder="1" applyAlignment="1">
      <alignment horizontal="left"/>
    </xf>
    <xf numFmtId="3" fontId="8" fillId="9" borderId="4" xfId="0" applyNumberFormat="1" applyFont="1" applyFill="1" applyBorder="1"/>
    <xf numFmtId="0" fontId="8" fillId="7" borderId="4" xfId="0" applyFont="1" applyFill="1" applyBorder="1"/>
    <xf numFmtId="0" fontId="10" fillId="2" borderId="2" xfId="0" applyFont="1" applyFill="1" applyBorder="1"/>
    <xf numFmtId="0" fontId="12" fillId="0" borderId="0" xfId="0" applyFont="1"/>
    <xf numFmtId="0" fontId="8" fillId="10" borderId="4" xfId="0" applyFont="1" applyFill="1" applyBorder="1"/>
    <xf numFmtId="3" fontId="8" fillId="10" borderId="4" xfId="0" applyNumberFormat="1" applyFont="1" applyFill="1" applyBorder="1"/>
    <xf numFmtId="0" fontId="18" fillId="5" borderId="4" xfId="0" applyFont="1" applyFill="1" applyBorder="1"/>
    <xf numFmtId="0" fontId="19" fillId="0" borderId="4" xfId="0" applyFont="1" applyBorder="1" applyAlignment="1">
      <alignment wrapText="1"/>
    </xf>
    <xf numFmtId="0" fontId="18" fillId="3" borderId="3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4"/>
  <sheetViews>
    <sheetView topLeftCell="A22" zoomScale="166" zoomScaleNormal="166" workbookViewId="0">
      <selection activeCell="B41" sqref="B41"/>
    </sheetView>
  </sheetViews>
  <sheetFormatPr baseColWidth="10" defaultColWidth="8.85546875" defaultRowHeight="12.75" x14ac:dyDescent="0.2"/>
  <cols>
    <col min="1" max="1" width="4.140625" customWidth="1"/>
    <col min="2" max="2" width="45.85546875" customWidth="1"/>
    <col min="3" max="3" width="11.85546875" customWidth="1"/>
    <col min="6" max="6" width="9.5703125" customWidth="1"/>
    <col min="7" max="7" width="7.5703125" customWidth="1"/>
    <col min="8" max="8" width="9" customWidth="1"/>
  </cols>
  <sheetData>
    <row r="2" spans="1:13" ht="15" x14ac:dyDescent="0.2">
      <c r="A2" s="1"/>
    </row>
    <row r="4" spans="1:13" x14ac:dyDescent="0.2">
      <c r="B4" s="30" t="s">
        <v>2</v>
      </c>
    </row>
    <row r="6" spans="1:13" ht="15" x14ac:dyDescent="0.2">
      <c r="A6" s="1"/>
      <c r="B6" s="40" t="s">
        <v>16</v>
      </c>
      <c r="C6" s="19" t="s">
        <v>24</v>
      </c>
      <c r="D6" s="19" t="s">
        <v>7</v>
      </c>
      <c r="E6" s="19" t="s">
        <v>10</v>
      </c>
      <c r="F6" s="19" t="s">
        <v>18</v>
      </c>
      <c r="G6" s="19" t="s">
        <v>19</v>
      </c>
      <c r="H6" s="19" t="s">
        <v>11</v>
      </c>
      <c r="I6" s="19" t="s">
        <v>12</v>
      </c>
      <c r="J6" s="19" t="s">
        <v>13</v>
      </c>
      <c r="K6" s="19" t="s">
        <v>14</v>
      </c>
      <c r="L6" s="19" t="s">
        <v>15</v>
      </c>
      <c r="M6" s="19" t="s">
        <v>17</v>
      </c>
    </row>
    <row r="7" spans="1:13" x14ac:dyDescent="0.2">
      <c r="A7" s="2" t="s">
        <v>0</v>
      </c>
      <c r="B7" s="39" t="s">
        <v>9</v>
      </c>
      <c r="C7" s="3">
        <v>2021</v>
      </c>
      <c r="D7" s="3">
        <v>2022</v>
      </c>
      <c r="E7" s="3">
        <v>2023</v>
      </c>
      <c r="F7" s="3">
        <v>2024</v>
      </c>
      <c r="G7" s="3">
        <v>2025</v>
      </c>
      <c r="H7" s="3">
        <v>2026</v>
      </c>
      <c r="I7" s="3">
        <v>2027</v>
      </c>
      <c r="J7" s="3">
        <v>2028</v>
      </c>
      <c r="K7" s="3">
        <v>2029</v>
      </c>
      <c r="L7" s="3">
        <v>2030</v>
      </c>
      <c r="M7" s="3">
        <v>2031</v>
      </c>
    </row>
    <row r="8" spans="1:13" x14ac:dyDescent="0.2">
      <c r="A8" s="14" t="s">
        <v>34</v>
      </c>
      <c r="B8" s="15" t="s">
        <v>4</v>
      </c>
      <c r="C8" s="16">
        <f>C9</f>
        <v>0</v>
      </c>
      <c r="D8" s="16">
        <f t="shared" ref="D8:M8" si="0">D9</f>
        <v>2500</v>
      </c>
      <c r="E8" s="16">
        <f t="shared" si="0"/>
        <v>2500</v>
      </c>
      <c r="F8" s="16">
        <f t="shared" si="0"/>
        <v>2500</v>
      </c>
      <c r="G8" s="16">
        <f t="shared" si="0"/>
        <v>2500</v>
      </c>
      <c r="H8" s="16">
        <f t="shared" si="0"/>
        <v>2500</v>
      </c>
      <c r="I8" s="16">
        <f t="shared" si="0"/>
        <v>2500</v>
      </c>
      <c r="J8" s="16">
        <f t="shared" si="0"/>
        <v>2500</v>
      </c>
      <c r="K8" s="16">
        <f t="shared" si="0"/>
        <v>2500</v>
      </c>
      <c r="L8" s="16">
        <f t="shared" si="0"/>
        <v>2500</v>
      </c>
      <c r="M8" s="16">
        <f t="shared" si="0"/>
        <v>2500</v>
      </c>
    </row>
    <row r="9" spans="1:13" x14ac:dyDescent="0.2">
      <c r="A9" s="4">
        <v>1</v>
      </c>
      <c r="B9" s="5" t="s">
        <v>20</v>
      </c>
      <c r="C9" s="6">
        <f>C10*C11</f>
        <v>0</v>
      </c>
      <c r="D9" s="6">
        <f t="shared" ref="D9:M9" si="1">D10*D11</f>
        <v>2500</v>
      </c>
      <c r="E9" s="6">
        <f t="shared" si="1"/>
        <v>2500</v>
      </c>
      <c r="F9" s="6">
        <f t="shared" si="1"/>
        <v>2500</v>
      </c>
      <c r="G9" s="6">
        <f t="shared" si="1"/>
        <v>2500</v>
      </c>
      <c r="H9" s="6">
        <f t="shared" si="1"/>
        <v>2500</v>
      </c>
      <c r="I9" s="6">
        <f t="shared" si="1"/>
        <v>2500</v>
      </c>
      <c r="J9" s="6">
        <f t="shared" si="1"/>
        <v>2500</v>
      </c>
      <c r="K9" s="6">
        <f t="shared" si="1"/>
        <v>2500</v>
      </c>
      <c r="L9" s="6">
        <f t="shared" si="1"/>
        <v>2500</v>
      </c>
      <c r="M9" s="6">
        <f t="shared" si="1"/>
        <v>2500</v>
      </c>
    </row>
    <row r="10" spans="1:13" x14ac:dyDescent="0.2">
      <c r="A10" s="4"/>
      <c r="B10" s="38" t="s">
        <v>22</v>
      </c>
      <c r="C10" s="21">
        <v>0</v>
      </c>
      <c r="D10" s="21">
        <v>500</v>
      </c>
      <c r="E10" s="21">
        <v>500</v>
      </c>
      <c r="F10" s="21">
        <v>500</v>
      </c>
      <c r="G10" s="21">
        <v>500</v>
      </c>
      <c r="H10" s="21">
        <v>500</v>
      </c>
      <c r="I10" s="21">
        <v>500</v>
      </c>
      <c r="J10" s="21">
        <v>500</v>
      </c>
      <c r="K10" s="21">
        <v>500</v>
      </c>
      <c r="L10" s="21">
        <v>500</v>
      </c>
      <c r="M10" s="21">
        <v>500</v>
      </c>
    </row>
    <row r="11" spans="1:13" x14ac:dyDescent="0.2">
      <c r="A11" s="4"/>
      <c r="B11" s="38" t="s">
        <v>23</v>
      </c>
      <c r="C11" s="21">
        <v>0</v>
      </c>
      <c r="D11" s="21">
        <v>5</v>
      </c>
      <c r="E11" s="21">
        <v>5</v>
      </c>
      <c r="F11" s="21">
        <v>5</v>
      </c>
      <c r="G11" s="21">
        <v>5</v>
      </c>
      <c r="H11" s="21">
        <v>5</v>
      </c>
      <c r="I11" s="21">
        <v>5</v>
      </c>
      <c r="J11" s="21">
        <v>5</v>
      </c>
      <c r="K11" s="21">
        <v>5</v>
      </c>
      <c r="L11" s="21">
        <v>5</v>
      </c>
      <c r="M11" s="21">
        <v>5</v>
      </c>
    </row>
    <row r="12" spans="1:13" x14ac:dyDescent="0.2">
      <c r="A12" s="14" t="s">
        <v>1</v>
      </c>
      <c r="B12" s="15" t="s">
        <v>21</v>
      </c>
      <c r="C12" s="16">
        <f>C13+C14</f>
        <v>2000</v>
      </c>
      <c r="D12" s="16">
        <f t="shared" ref="D12:M12" si="2">D13+D14</f>
        <v>2300</v>
      </c>
      <c r="E12" s="16">
        <f t="shared" si="2"/>
        <v>2300</v>
      </c>
      <c r="F12" s="16">
        <f t="shared" si="2"/>
        <v>2300</v>
      </c>
      <c r="G12" s="16">
        <f t="shared" si="2"/>
        <v>2300</v>
      </c>
      <c r="H12" s="16">
        <f t="shared" si="2"/>
        <v>2300</v>
      </c>
      <c r="I12" s="16">
        <f t="shared" si="2"/>
        <v>2300</v>
      </c>
      <c r="J12" s="16">
        <f t="shared" si="2"/>
        <v>2300</v>
      </c>
      <c r="K12" s="16">
        <f t="shared" si="2"/>
        <v>2300</v>
      </c>
      <c r="L12" s="16">
        <f t="shared" si="2"/>
        <v>2300</v>
      </c>
      <c r="M12" s="16">
        <f t="shared" si="2"/>
        <v>2300</v>
      </c>
    </row>
    <row r="13" spans="1:13" x14ac:dyDescent="0.2">
      <c r="A13" s="4">
        <v>1</v>
      </c>
      <c r="B13" s="7" t="s">
        <v>25</v>
      </c>
      <c r="C13" s="6">
        <v>2000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3" x14ac:dyDescent="0.2">
      <c r="A14" s="4">
        <v>2</v>
      </c>
      <c r="B14" s="32" t="s">
        <v>26</v>
      </c>
      <c r="C14" s="6">
        <f>C15+C16+C17+C18+C19</f>
        <v>0</v>
      </c>
      <c r="D14" s="6">
        <f t="shared" ref="D14:M14" si="3">D15+D16+D17+D18+D19</f>
        <v>2300</v>
      </c>
      <c r="E14" s="6">
        <f t="shared" si="3"/>
        <v>2300</v>
      </c>
      <c r="F14" s="6">
        <f t="shared" si="3"/>
        <v>2300</v>
      </c>
      <c r="G14" s="6">
        <f t="shared" si="3"/>
        <v>2300</v>
      </c>
      <c r="H14" s="6">
        <f t="shared" si="3"/>
        <v>2300</v>
      </c>
      <c r="I14" s="6">
        <f t="shared" si="3"/>
        <v>2300</v>
      </c>
      <c r="J14" s="6">
        <f t="shared" si="3"/>
        <v>2300</v>
      </c>
      <c r="K14" s="6">
        <f t="shared" si="3"/>
        <v>2300</v>
      </c>
      <c r="L14" s="6">
        <f t="shared" si="3"/>
        <v>2300</v>
      </c>
      <c r="M14" s="6">
        <f t="shared" si="3"/>
        <v>2300</v>
      </c>
    </row>
    <row r="15" spans="1:13" x14ac:dyDescent="0.2">
      <c r="A15" s="25" t="s">
        <v>6</v>
      </c>
      <c r="B15" s="41" t="s">
        <v>27</v>
      </c>
      <c r="C15" s="42">
        <v>0</v>
      </c>
      <c r="D15" s="42">
        <v>1000</v>
      </c>
      <c r="E15" s="42">
        <v>1000</v>
      </c>
      <c r="F15" s="42">
        <v>1000</v>
      </c>
      <c r="G15" s="42">
        <v>1000</v>
      </c>
      <c r="H15" s="42">
        <v>1000</v>
      </c>
      <c r="I15" s="42">
        <v>1000</v>
      </c>
      <c r="J15" s="42">
        <v>1000</v>
      </c>
      <c r="K15" s="42">
        <v>1000</v>
      </c>
      <c r="L15" s="42">
        <v>1000</v>
      </c>
      <c r="M15" s="42">
        <v>1000</v>
      </c>
    </row>
    <row r="16" spans="1:13" x14ac:dyDescent="0.2">
      <c r="A16" s="25" t="s">
        <v>6</v>
      </c>
      <c r="B16" s="41" t="s">
        <v>28</v>
      </c>
      <c r="C16" s="42">
        <v>0</v>
      </c>
      <c r="D16" s="42">
        <v>500</v>
      </c>
      <c r="E16" s="42">
        <v>500</v>
      </c>
      <c r="F16" s="42">
        <v>500</v>
      </c>
      <c r="G16" s="42">
        <v>500</v>
      </c>
      <c r="H16" s="42">
        <v>500</v>
      </c>
      <c r="I16" s="42">
        <v>500</v>
      </c>
      <c r="J16" s="42">
        <v>500</v>
      </c>
      <c r="K16" s="42">
        <v>500</v>
      </c>
      <c r="L16" s="42">
        <v>500</v>
      </c>
      <c r="M16" s="42">
        <v>500</v>
      </c>
    </row>
    <row r="17" spans="1:13" x14ac:dyDescent="0.2">
      <c r="A17" s="25" t="s">
        <v>6</v>
      </c>
      <c r="B17" s="41" t="s">
        <v>29</v>
      </c>
      <c r="C17" s="42">
        <v>0</v>
      </c>
      <c r="D17" s="42">
        <v>300</v>
      </c>
      <c r="E17" s="42">
        <v>300</v>
      </c>
      <c r="F17" s="42">
        <v>300</v>
      </c>
      <c r="G17" s="42">
        <v>300</v>
      </c>
      <c r="H17" s="42">
        <v>300</v>
      </c>
      <c r="I17" s="42">
        <v>300</v>
      </c>
      <c r="J17" s="42">
        <v>300</v>
      </c>
      <c r="K17" s="42">
        <v>300</v>
      </c>
      <c r="L17" s="42">
        <v>300</v>
      </c>
      <c r="M17" s="42">
        <v>300</v>
      </c>
    </row>
    <row r="18" spans="1:13" x14ac:dyDescent="0.2">
      <c r="A18" s="25" t="s">
        <v>6</v>
      </c>
      <c r="B18" s="41" t="s">
        <v>30</v>
      </c>
      <c r="C18" s="42">
        <v>0</v>
      </c>
      <c r="D18" s="42">
        <v>400</v>
      </c>
      <c r="E18" s="42">
        <v>400</v>
      </c>
      <c r="F18" s="42">
        <v>400</v>
      </c>
      <c r="G18" s="42">
        <v>400</v>
      </c>
      <c r="H18" s="42">
        <v>400</v>
      </c>
      <c r="I18" s="42">
        <v>400</v>
      </c>
      <c r="J18" s="42">
        <v>400</v>
      </c>
      <c r="K18" s="42">
        <v>400</v>
      </c>
      <c r="L18" s="42">
        <v>400</v>
      </c>
      <c r="M18" s="42">
        <v>400</v>
      </c>
    </row>
    <row r="19" spans="1:13" x14ac:dyDescent="0.2">
      <c r="A19" s="25" t="s">
        <v>6</v>
      </c>
      <c r="B19" s="41" t="s">
        <v>31</v>
      </c>
      <c r="C19" s="42">
        <v>0</v>
      </c>
      <c r="D19" s="42">
        <v>100</v>
      </c>
      <c r="E19" s="42">
        <v>100</v>
      </c>
      <c r="F19" s="42">
        <v>100</v>
      </c>
      <c r="G19" s="42">
        <v>100</v>
      </c>
      <c r="H19" s="42">
        <v>100</v>
      </c>
      <c r="I19" s="42">
        <v>100</v>
      </c>
      <c r="J19" s="42">
        <v>100</v>
      </c>
      <c r="K19" s="42">
        <v>100</v>
      </c>
      <c r="L19" s="42">
        <v>100</v>
      </c>
      <c r="M19" s="42">
        <v>100</v>
      </c>
    </row>
    <row r="20" spans="1:13" x14ac:dyDescent="0.2">
      <c r="A20" s="8" t="s">
        <v>36</v>
      </c>
      <c r="B20" s="33" t="s">
        <v>32</v>
      </c>
      <c r="C20" s="9">
        <f t="shared" ref="C20:M20" si="4">C8-C12</f>
        <v>-2000</v>
      </c>
      <c r="D20" s="9">
        <f t="shared" si="4"/>
        <v>200</v>
      </c>
      <c r="E20" s="9">
        <f t="shared" si="4"/>
        <v>200</v>
      </c>
      <c r="F20" s="9">
        <f t="shared" si="4"/>
        <v>200</v>
      </c>
      <c r="G20" s="9">
        <f t="shared" si="4"/>
        <v>200</v>
      </c>
      <c r="H20" s="9">
        <f t="shared" si="4"/>
        <v>200</v>
      </c>
      <c r="I20" s="9">
        <f t="shared" si="4"/>
        <v>200</v>
      </c>
      <c r="J20" s="9">
        <f t="shared" si="4"/>
        <v>200</v>
      </c>
      <c r="K20" s="9">
        <f t="shared" si="4"/>
        <v>200</v>
      </c>
      <c r="L20" s="9">
        <f t="shared" si="4"/>
        <v>200</v>
      </c>
      <c r="M20" s="9">
        <f t="shared" si="4"/>
        <v>200</v>
      </c>
    </row>
    <row r="21" spans="1:13" x14ac:dyDescent="0.2">
      <c r="A21" s="10"/>
      <c r="B21" s="23" t="s">
        <v>33</v>
      </c>
      <c r="C21" s="26">
        <v>4.4999999999999998E-2</v>
      </c>
      <c r="D21" s="11"/>
      <c r="E21" s="11"/>
      <c r="F21" s="11"/>
      <c r="G21" s="11"/>
      <c r="H21" s="17"/>
    </row>
    <row r="22" spans="1:13" x14ac:dyDescent="0.2">
      <c r="A22" s="10"/>
      <c r="B22" s="24" t="s">
        <v>35</v>
      </c>
      <c r="C22" s="12">
        <f>NPV(C21,C20:M20)</f>
        <v>-399.47977471575751</v>
      </c>
      <c r="D22" s="11"/>
      <c r="E22" s="11"/>
      <c r="F22" s="11"/>
      <c r="G22" s="11"/>
      <c r="H22" s="17"/>
    </row>
    <row r="23" spans="1:13" ht="15" x14ac:dyDescent="0.2">
      <c r="A23" s="1"/>
      <c r="H23" s="18"/>
    </row>
    <row r="24" spans="1:13" x14ac:dyDescent="0.2">
      <c r="H24" s="18"/>
    </row>
    <row r="25" spans="1:13" ht="15" x14ac:dyDescent="0.2">
      <c r="A25" s="1"/>
      <c r="B25" s="40" t="s">
        <v>3</v>
      </c>
      <c r="C25" s="19" t="s">
        <v>24</v>
      </c>
      <c r="D25" s="19" t="s">
        <v>7</v>
      </c>
      <c r="E25" s="19" t="s">
        <v>10</v>
      </c>
      <c r="F25" s="19" t="s">
        <v>18</v>
      </c>
      <c r="G25" s="19" t="s">
        <v>19</v>
      </c>
      <c r="H25" s="19" t="s">
        <v>11</v>
      </c>
      <c r="I25" s="19" t="s">
        <v>12</v>
      </c>
      <c r="J25" s="19" t="s">
        <v>13</v>
      </c>
      <c r="K25" s="19" t="s">
        <v>14</v>
      </c>
      <c r="L25" s="19" t="s">
        <v>15</v>
      </c>
      <c r="M25" s="19" t="s">
        <v>17</v>
      </c>
    </row>
    <row r="26" spans="1:13" x14ac:dyDescent="0.2">
      <c r="A26" s="2" t="s">
        <v>0</v>
      </c>
      <c r="B26" s="39" t="s">
        <v>9</v>
      </c>
      <c r="C26" s="3">
        <v>2021</v>
      </c>
      <c r="D26" s="3">
        <v>2022</v>
      </c>
      <c r="E26" s="3">
        <v>2023</v>
      </c>
      <c r="F26" s="3">
        <v>2024</v>
      </c>
      <c r="G26" s="3">
        <v>2025</v>
      </c>
      <c r="H26" s="3">
        <v>2026</v>
      </c>
      <c r="I26" s="3">
        <v>2027</v>
      </c>
      <c r="J26" s="3">
        <v>2028</v>
      </c>
      <c r="K26" s="3">
        <v>2029</v>
      </c>
      <c r="L26" s="3">
        <v>2030</v>
      </c>
      <c r="M26" s="3">
        <v>2031</v>
      </c>
    </row>
    <row r="27" spans="1:13" x14ac:dyDescent="0.2">
      <c r="A27" s="14" t="s">
        <v>34</v>
      </c>
      <c r="B27" s="15" t="s">
        <v>4</v>
      </c>
      <c r="C27" s="16">
        <f>C28</f>
        <v>0</v>
      </c>
      <c r="D27" s="16">
        <f t="shared" ref="D27:M27" si="5">D28</f>
        <v>2500</v>
      </c>
      <c r="E27" s="16">
        <f t="shared" si="5"/>
        <v>2500</v>
      </c>
      <c r="F27" s="16">
        <f t="shared" si="5"/>
        <v>2500</v>
      </c>
      <c r="G27" s="16">
        <f t="shared" si="5"/>
        <v>2500</v>
      </c>
      <c r="H27" s="16">
        <f t="shared" si="5"/>
        <v>2500</v>
      </c>
      <c r="I27" s="16">
        <f t="shared" si="5"/>
        <v>2500</v>
      </c>
      <c r="J27" s="16">
        <f t="shared" si="5"/>
        <v>2500</v>
      </c>
      <c r="K27" s="16">
        <f t="shared" si="5"/>
        <v>2500</v>
      </c>
      <c r="L27" s="16">
        <f t="shared" si="5"/>
        <v>2500</v>
      </c>
      <c r="M27" s="16">
        <f t="shared" si="5"/>
        <v>2500</v>
      </c>
    </row>
    <row r="28" spans="1:13" x14ac:dyDescent="0.2">
      <c r="A28" s="4">
        <v>1</v>
      </c>
      <c r="B28" s="5" t="s">
        <v>20</v>
      </c>
      <c r="C28" s="6">
        <f>C29*C30</f>
        <v>0</v>
      </c>
      <c r="D28" s="6">
        <f t="shared" ref="D28:M28" si="6">D29*D30</f>
        <v>2500</v>
      </c>
      <c r="E28" s="6">
        <f t="shared" si="6"/>
        <v>2500</v>
      </c>
      <c r="F28" s="6">
        <f t="shared" si="6"/>
        <v>2500</v>
      </c>
      <c r="G28" s="6">
        <f t="shared" si="6"/>
        <v>2500</v>
      </c>
      <c r="H28" s="6">
        <f t="shared" si="6"/>
        <v>2500</v>
      </c>
      <c r="I28" s="6">
        <f t="shared" si="6"/>
        <v>2500</v>
      </c>
      <c r="J28" s="6">
        <f t="shared" si="6"/>
        <v>2500</v>
      </c>
      <c r="K28" s="6">
        <f t="shared" si="6"/>
        <v>2500</v>
      </c>
      <c r="L28" s="6">
        <f t="shared" si="6"/>
        <v>2500</v>
      </c>
      <c r="M28" s="6">
        <f t="shared" si="6"/>
        <v>2500</v>
      </c>
    </row>
    <row r="29" spans="1:13" x14ac:dyDescent="0.2">
      <c r="A29" s="4"/>
      <c r="B29" s="38" t="s">
        <v>22</v>
      </c>
      <c r="C29" s="21">
        <v>0</v>
      </c>
      <c r="D29" s="21">
        <v>500</v>
      </c>
      <c r="E29" s="21">
        <v>500</v>
      </c>
      <c r="F29" s="21">
        <v>500</v>
      </c>
      <c r="G29" s="21">
        <v>500</v>
      </c>
      <c r="H29" s="21">
        <v>500</v>
      </c>
      <c r="I29" s="21">
        <v>500</v>
      </c>
      <c r="J29" s="21">
        <v>500</v>
      </c>
      <c r="K29" s="21">
        <v>500</v>
      </c>
      <c r="L29" s="21">
        <v>500</v>
      </c>
      <c r="M29" s="21">
        <v>500</v>
      </c>
    </row>
    <row r="30" spans="1:13" x14ac:dyDescent="0.2">
      <c r="A30" s="4"/>
      <c r="B30" s="38" t="s">
        <v>23</v>
      </c>
      <c r="C30" s="21">
        <v>0</v>
      </c>
      <c r="D30" s="21">
        <v>5</v>
      </c>
      <c r="E30" s="21">
        <v>5</v>
      </c>
      <c r="F30" s="21">
        <v>5</v>
      </c>
      <c r="G30" s="21">
        <v>5</v>
      </c>
      <c r="H30" s="21">
        <v>5</v>
      </c>
      <c r="I30" s="21">
        <v>5</v>
      </c>
      <c r="J30" s="21">
        <v>5</v>
      </c>
      <c r="K30" s="21">
        <v>5</v>
      </c>
      <c r="L30" s="21">
        <v>5</v>
      </c>
      <c r="M30" s="21">
        <v>5</v>
      </c>
    </row>
    <row r="31" spans="1:13" x14ac:dyDescent="0.2">
      <c r="A31" s="14" t="s">
        <v>1</v>
      </c>
      <c r="B31" s="15" t="s">
        <v>21</v>
      </c>
      <c r="C31" s="16">
        <f>C32+C33</f>
        <v>2000</v>
      </c>
      <c r="D31" s="16">
        <f t="shared" ref="D31:M31" si="7">D32+D33</f>
        <v>1450</v>
      </c>
      <c r="E31" s="16">
        <f t="shared" si="7"/>
        <v>1450</v>
      </c>
      <c r="F31" s="16">
        <f t="shared" si="7"/>
        <v>1450</v>
      </c>
      <c r="G31" s="16">
        <f t="shared" si="7"/>
        <v>1450</v>
      </c>
      <c r="H31" s="16">
        <f t="shared" si="7"/>
        <v>1450</v>
      </c>
      <c r="I31" s="16">
        <f t="shared" si="7"/>
        <v>1450</v>
      </c>
      <c r="J31" s="16">
        <f t="shared" si="7"/>
        <v>1450</v>
      </c>
      <c r="K31" s="16">
        <f t="shared" si="7"/>
        <v>1450</v>
      </c>
      <c r="L31" s="16">
        <f t="shared" si="7"/>
        <v>1450</v>
      </c>
      <c r="M31" s="16">
        <f t="shared" si="7"/>
        <v>1450</v>
      </c>
    </row>
    <row r="32" spans="1:13" x14ac:dyDescent="0.2">
      <c r="A32" s="4">
        <v>1</v>
      </c>
      <c r="B32" s="7" t="s">
        <v>25</v>
      </c>
      <c r="C32" s="6">
        <v>2000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1:13" x14ac:dyDescent="0.2">
      <c r="A33" s="4">
        <v>2</v>
      </c>
      <c r="B33" s="32" t="s">
        <v>26</v>
      </c>
      <c r="C33" s="6">
        <f>C34+C35+C36+C37+C38</f>
        <v>0</v>
      </c>
      <c r="D33" s="6">
        <f t="shared" ref="D33:M33" si="8">D34+D35+D36+D37+D38</f>
        <v>1450</v>
      </c>
      <c r="E33" s="6">
        <f t="shared" si="8"/>
        <v>1450</v>
      </c>
      <c r="F33" s="6">
        <f t="shared" si="8"/>
        <v>1450</v>
      </c>
      <c r="G33" s="6">
        <f t="shared" si="8"/>
        <v>1450</v>
      </c>
      <c r="H33" s="6">
        <f t="shared" si="8"/>
        <v>1450</v>
      </c>
      <c r="I33" s="6">
        <f t="shared" si="8"/>
        <v>1450</v>
      </c>
      <c r="J33" s="6">
        <f t="shared" si="8"/>
        <v>1450</v>
      </c>
      <c r="K33" s="6">
        <f t="shared" si="8"/>
        <v>1450</v>
      </c>
      <c r="L33" s="6">
        <f t="shared" si="8"/>
        <v>1450</v>
      </c>
      <c r="M33" s="6">
        <f t="shared" si="8"/>
        <v>1450</v>
      </c>
    </row>
    <row r="34" spans="1:13" x14ac:dyDescent="0.2">
      <c r="A34" s="25" t="s">
        <v>6</v>
      </c>
      <c r="B34" s="41" t="s">
        <v>27</v>
      </c>
      <c r="C34" s="42">
        <v>0</v>
      </c>
      <c r="D34" s="42">
        <v>500</v>
      </c>
      <c r="E34" s="42">
        <v>500</v>
      </c>
      <c r="F34" s="42">
        <v>500</v>
      </c>
      <c r="G34" s="42">
        <v>500</v>
      </c>
      <c r="H34" s="42">
        <v>500</v>
      </c>
      <c r="I34" s="42">
        <v>500</v>
      </c>
      <c r="J34" s="42">
        <v>500</v>
      </c>
      <c r="K34" s="42">
        <v>500</v>
      </c>
      <c r="L34" s="42">
        <v>500</v>
      </c>
      <c r="M34" s="42">
        <v>500</v>
      </c>
    </row>
    <row r="35" spans="1:13" x14ac:dyDescent="0.2">
      <c r="A35" s="25" t="s">
        <v>6</v>
      </c>
      <c r="B35" s="41" t="s">
        <v>28</v>
      </c>
      <c r="C35" s="42">
        <v>0</v>
      </c>
      <c r="D35" s="42">
        <v>500</v>
      </c>
      <c r="E35" s="42">
        <v>500</v>
      </c>
      <c r="F35" s="42">
        <v>500</v>
      </c>
      <c r="G35" s="42">
        <v>500</v>
      </c>
      <c r="H35" s="42">
        <v>500</v>
      </c>
      <c r="I35" s="42">
        <v>500</v>
      </c>
      <c r="J35" s="42">
        <v>500</v>
      </c>
      <c r="K35" s="42">
        <v>500</v>
      </c>
      <c r="L35" s="42">
        <v>500</v>
      </c>
      <c r="M35" s="42">
        <v>500</v>
      </c>
    </row>
    <row r="36" spans="1:13" x14ac:dyDescent="0.2">
      <c r="A36" s="25" t="s">
        <v>6</v>
      </c>
      <c r="B36" s="41" t="s">
        <v>29</v>
      </c>
      <c r="C36" s="42">
        <v>0</v>
      </c>
      <c r="D36" s="42">
        <v>150</v>
      </c>
      <c r="E36" s="42">
        <v>150</v>
      </c>
      <c r="F36" s="42">
        <v>150</v>
      </c>
      <c r="G36" s="42">
        <v>150</v>
      </c>
      <c r="H36" s="42">
        <v>150</v>
      </c>
      <c r="I36" s="42">
        <v>150</v>
      </c>
      <c r="J36" s="42">
        <v>150</v>
      </c>
      <c r="K36" s="42">
        <v>150</v>
      </c>
      <c r="L36" s="42">
        <v>150</v>
      </c>
      <c r="M36" s="42">
        <v>150</v>
      </c>
    </row>
    <row r="37" spans="1:13" x14ac:dyDescent="0.2">
      <c r="A37" s="25" t="s">
        <v>6</v>
      </c>
      <c r="B37" s="41" t="s">
        <v>30</v>
      </c>
      <c r="C37" s="42">
        <v>0</v>
      </c>
      <c r="D37" s="42">
        <v>200</v>
      </c>
      <c r="E37" s="42">
        <v>200</v>
      </c>
      <c r="F37" s="42">
        <v>200</v>
      </c>
      <c r="G37" s="42">
        <v>200</v>
      </c>
      <c r="H37" s="42">
        <v>200</v>
      </c>
      <c r="I37" s="42">
        <v>200</v>
      </c>
      <c r="J37" s="42">
        <v>200</v>
      </c>
      <c r="K37" s="42">
        <v>200</v>
      </c>
      <c r="L37" s="42">
        <v>200</v>
      </c>
      <c r="M37" s="42">
        <v>200</v>
      </c>
    </row>
    <row r="38" spans="1:13" x14ac:dyDescent="0.2">
      <c r="A38" s="25" t="s">
        <v>6</v>
      </c>
      <c r="B38" s="41" t="s">
        <v>31</v>
      </c>
      <c r="C38" s="42">
        <v>0</v>
      </c>
      <c r="D38" s="42">
        <v>100</v>
      </c>
      <c r="E38" s="42">
        <v>100</v>
      </c>
      <c r="F38" s="42">
        <v>100</v>
      </c>
      <c r="G38" s="42">
        <v>100</v>
      </c>
      <c r="H38" s="42">
        <v>100</v>
      </c>
      <c r="I38" s="42">
        <v>100</v>
      </c>
      <c r="J38" s="42">
        <v>100</v>
      </c>
      <c r="K38" s="42">
        <v>100</v>
      </c>
      <c r="L38" s="42">
        <v>100</v>
      </c>
      <c r="M38" s="42">
        <v>100</v>
      </c>
    </row>
    <row r="39" spans="1:13" x14ac:dyDescent="0.2">
      <c r="A39" s="8" t="s">
        <v>36</v>
      </c>
      <c r="B39" s="33" t="s">
        <v>32</v>
      </c>
      <c r="C39" s="9">
        <f t="shared" ref="C39:M39" si="9">C27-C31</f>
        <v>-2000</v>
      </c>
      <c r="D39" s="9">
        <f t="shared" si="9"/>
        <v>1050</v>
      </c>
      <c r="E39" s="9">
        <f t="shared" si="9"/>
        <v>1050</v>
      </c>
      <c r="F39" s="9">
        <f t="shared" si="9"/>
        <v>1050</v>
      </c>
      <c r="G39" s="9">
        <f t="shared" si="9"/>
        <v>1050</v>
      </c>
      <c r="H39" s="9">
        <f t="shared" si="9"/>
        <v>1050</v>
      </c>
      <c r="I39" s="9">
        <f t="shared" si="9"/>
        <v>1050</v>
      </c>
      <c r="J39" s="9">
        <f t="shared" si="9"/>
        <v>1050</v>
      </c>
      <c r="K39" s="9">
        <f t="shared" si="9"/>
        <v>1050</v>
      </c>
      <c r="L39" s="9">
        <f t="shared" si="9"/>
        <v>1050</v>
      </c>
      <c r="M39" s="9">
        <f t="shared" si="9"/>
        <v>1050</v>
      </c>
    </row>
    <row r="40" spans="1:13" x14ac:dyDescent="0.2">
      <c r="A40" s="10"/>
      <c r="B40" s="23" t="s">
        <v>33</v>
      </c>
      <c r="C40" s="26">
        <v>4.4999999999999998E-2</v>
      </c>
      <c r="D40" s="11"/>
      <c r="E40" s="11"/>
      <c r="F40" s="11"/>
      <c r="G40" s="11"/>
      <c r="H40" s="17"/>
    </row>
    <row r="41" spans="1:13" x14ac:dyDescent="0.2">
      <c r="A41" s="10"/>
      <c r="B41" s="24" t="s">
        <v>35</v>
      </c>
      <c r="C41" s="12">
        <f>NPV(C40,C39:M39)</f>
        <v>6036.7024746083034</v>
      </c>
      <c r="D41" s="11"/>
      <c r="E41" s="11"/>
      <c r="F41" s="11"/>
      <c r="G41" s="11"/>
      <c r="H41" s="17"/>
    </row>
    <row r="42" spans="1:13" x14ac:dyDescent="0.2">
      <c r="C42" s="13"/>
    </row>
    <row r="43" spans="1:13" x14ac:dyDescent="0.2">
      <c r="C43" s="13"/>
    </row>
    <row r="44" spans="1:13" x14ac:dyDescent="0.2">
      <c r="C44" s="13"/>
    </row>
  </sheetData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8"/>
  <sheetViews>
    <sheetView tabSelected="1" topLeftCell="A34" zoomScale="160" zoomScaleNormal="160" workbookViewId="0">
      <selection activeCell="B4" sqref="B4"/>
    </sheetView>
  </sheetViews>
  <sheetFormatPr baseColWidth="10" defaultColWidth="8.85546875" defaultRowHeight="12.75" x14ac:dyDescent="0.2"/>
  <cols>
    <col min="1" max="1" width="4.85546875" customWidth="1"/>
    <col min="2" max="2" width="48.5703125" customWidth="1"/>
    <col min="3" max="3" width="10.42578125" customWidth="1"/>
    <col min="6" max="7" width="9.42578125" customWidth="1"/>
    <col min="8" max="8" width="10" customWidth="1"/>
  </cols>
  <sheetData>
    <row r="1" spans="1:13" ht="15" x14ac:dyDescent="0.2">
      <c r="A1" s="1"/>
    </row>
    <row r="2" spans="1:13" x14ac:dyDescent="0.2">
      <c r="B2" s="30" t="s">
        <v>37</v>
      </c>
    </row>
    <row r="4" spans="1:13" ht="15" x14ac:dyDescent="0.2">
      <c r="A4" s="1"/>
      <c r="B4" s="40" t="s">
        <v>16</v>
      </c>
      <c r="C4" s="19" t="s">
        <v>24</v>
      </c>
      <c r="D4" s="19" t="s">
        <v>7</v>
      </c>
      <c r="E4" s="19" t="s">
        <v>10</v>
      </c>
      <c r="F4" s="19" t="s">
        <v>18</v>
      </c>
      <c r="G4" s="19" t="s">
        <v>19</v>
      </c>
      <c r="H4" s="19" t="s">
        <v>11</v>
      </c>
      <c r="I4" s="19" t="s">
        <v>12</v>
      </c>
      <c r="J4" s="19" t="s">
        <v>13</v>
      </c>
      <c r="K4" s="19" t="s">
        <v>14</v>
      </c>
      <c r="L4" s="19" t="s">
        <v>15</v>
      </c>
      <c r="M4" s="19" t="s">
        <v>17</v>
      </c>
    </row>
    <row r="5" spans="1:13" x14ac:dyDescent="0.2">
      <c r="A5" s="2" t="s">
        <v>0</v>
      </c>
      <c r="B5" s="39" t="s">
        <v>9</v>
      </c>
      <c r="C5" s="3">
        <v>2021</v>
      </c>
      <c r="D5" s="3">
        <v>2022</v>
      </c>
      <c r="E5" s="3">
        <v>2023</v>
      </c>
      <c r="F5" s="3">
        <v>2024</v>
      </c>
      <c r="G5" s="3">
        <v>2025</v>
      </c>
      <c r="H5" s="3">
        <v>2026</v>
      </c>
      <c r="I5" s="3">
        <v>2027</v>
      </c>
      <c r="J5" s="3">
        <v>2028</v>
      </c>
      <c r="K5" s="3">
        <v>2029</v>
      </c>
      <c r="L5" s="3">
        <v>2030</v>
      </c>
      <c r="M5" s="3">
        <v>2031</v>
      </c>
    </row>
    <row r="6" spans="1:13" x14ac:dyDescent="0.2">
      <c r="A6" s="46" t="s">
        <v>34</v>
      </c>
      <c r="B6" s="15" t="s">
        <v>4</v>
      </c>
      <c r="C6" s="16">
        <f>C7+C10</f>
        <v>0</v>
      </c>
      <c r="D6" s="16">
        <f t="shared" ref="D6:G6" si="0">D7+D10</f>
        <v>2565</v>
      </c>
      <c r="E6" s="16">
        <f t="shared" si="0"/>
        <v>2565</v>
      </c>
      <c r="F6" s="16">
        <f t="shared" si="0"/>
        <v>2565</v>
      </c>
      <c r="G6" s="16">
        <f t="shared" si="0"/>
        <v>2565</v>
      </c>
      <c r="H6" s="16">
        <f t="shared" ref="H6" si="1">H7+H10</f>
        <v>2565</v>
      </c>
      <c r="I6" s="16">
        <f t="shared" ref="I6" si="2">I7+I10</f>
        <v>2565</v>
      </c>
      <c r="J6" s="16">
        <f t="shared" ref="J6" si="3">J7+J10</f>
        <v>2565</v>
      </c>
      <c r="K6" s="16">
        <f t="shared" ref="K6:M6" si="4">K7+K10</f>
        <v>2565</v>
      </c>
      <c r="L6" s="16">
        <f t="shared" ref="L6" si="5">L7+L10</f>
        <v>2565</v>
      </c>
      <c r="M6" s="16">
        <f t="shared" si="4"/>
        <v>2565</v>
      </c>
    </row>
    <row r="7" spans="1:13" x14ac:dyDescent="0.2">
      <c r="A7" s="4">
        <v>1</v>
      </c>
      <c r="B7" s="5" t="s">
        <v>20</v>
      </c>
      <c r="C7" s="6">
        <f>C8*C9</f>
        <v>0</v>
      </c>
      <c r="D7" s="6">
        <f t="shared" ref="D7:G7" si="6">D8*D9</f>
        <v>2500</v>
      </c>
      <c r="E7" s="6">
        <f t="shared" si="6"/>
        <v>2500</v>
      </c>
      <c r="F7" s="6">
        <f t="shared" si="6"/>
        <v>2500</v>
      </c>
      <c r="G7" s="6">
        <f t="shared" si="6"/>
        <v>2500</v>
      </c>
      <c r="H7" s="6">
        <f t="shared" ref="H7" si="7">H8*H9</f>
        <v>2500</v>
      </c>
      <c r="I7" s="6">
        <f t="shared" ref="I7" si="8">I8*I9</f>
        <v>2500</v>
      </c>
      <c r="J7" s="6">
        <f t="shared" ref="J7" si="9">J8*J9</f>
        <v>2500</v>
      </c>
      <c r="K7" s="6">
        <f t="shared" ref="K7:M7" si="10">K8*K9</f>
        <v>2500</v>
      </c>
      <c r="L7" s="6">
        <f t="shared" ref="L7" si="11">L8*L9</f>
        <v>2500</v>
      </c>
      <c r="M7" s="6">
        <f t="shared" si="10"/>
        <v>2500</v>
      </c>
    </row>
    <row r="8" spans="1:13" x14ac:dyDescent="0.2">
      <c r="A8" s="4"/>
      <c r="B8" s="38" t="s">
        <v>22</v>
      </c>
      <c r="C8" s="21">
        <v>0</v>
      </c>
      <c r="D8" s="21">
        <v>500</v>
      </c>
      <c r="E8" s="21">
        <v>500</v>
      </c>
      <c r="F8" s="21">
        <v>500</v>
      </c>
      <c r="G8" s="21">
        <v>500</v>
      </c>
      <c r="H8" s="21">
        <v>500</v>
      </c>
      <c r="I8" s="21">
        <v>500</v>
      </c>
      <c r="J8" s="21">
        <v>500</v>
      </c>
      <c r="K8" s="21">
        <v>500</v>
      </c>
      <c r="L8" s="21">
        <v>500</v>
      </c>
      <c r="M8" s="21">
        <v>500</v>
      </c>
    </row>
    <row r="9" spans="1:13" x14ac:dyDescent="0.2">
      <c r="A9" s="4"/>
      <c r="B9" s="38" t="s">
        <v>23</v>
      </c>
      <c r="C9" s="21">
        <v>0</v>
      </c>
      <c r="D9" s="21">
        <v>5</v>
      </c>
      <c r="E9" s="21">
        <v>5</v>
      </c>
      <c r="F9" s="21">
        <v>5</v>
      </c>
      <c r="G9" s="21">
        <v>5</v>
      </c>
      <c r="H9" s="21">
        <v>5</v>
      </c>
      <c r="I9" s="21">
        <v>5</v>
      </c>
      <c r="J9" s="21">
        <v>5</v>
      </c>
      <c r="K9" s="21">
        <v>5</v>
      </c>
      <c r="L9" s="21">
        <v>5</v>
      </c>
      <c r="M9" s="21">
        <v>5</v>
      </c>
    </row>
    <row r="10" spans="1:13" s="30" customFormat="1" x14ac:dyDescent="0.2">
      <c r="A10" s="27">
        <v>2</v>
      </c>
      <c r="B10" s="28" t="s">
        <v>38</v>
      </c>
      <c r="C10" s="29">
        <f>C11+C14</f>
        <v>0</v>
      </c>
      <c r="D10" s="29">
        <f t="shared" ref="D10:G10" si="12">D11+D14</f>
        <v>65</v>
      </c>
      <c r="E10" s="29">
        <f t="shared" si="12"/>
        <v>65</v>
      </c>
      <c r="F10" s="29">
        <f t="shared" si="12"/>
        <v>65</v>
      </c>
      <c r="G10" s="29">
        <f t="shared" si="12"/>
        <v>65</v>
      </c>
      <c r="H10" s="29">
        <f t="shared" ref="H10" si="13">H11+H14</f>
        <v>65</v>
      </c>
      <c r="I10" s="29">
        <f t="shared" ref="I10" si="14">I11+I14</f>
        <v>65</v>
      </c>
      <c r="J10" s="29">
        <f t="shared" ref="J10" si="15">J11+J14</f>
        <v>65</v>
      </c>
      <c r="K10" s="29">
        <f t="shared" ref="K10:M10" si="16">K11+K14</f>
        <v>65</v>
      </c>
      <c r="L10" s="29">
        <f t="shared" ref="L10" si="17">L11+L14</f>
        <v>65</v>
      </c>
      <c r="M10" s="29">
        <f t="shared" si="16"/>
        <v>65</v>
      </c>
    </row>
    <row r="11" spans="1:13" s="30" customFormat="1" x14ac:dyDescent="0.2">
      <c r="A11" s="31" t="s">
        <v>6</v>
      </c>
      <c r="B11" s="28" t="s">
        <v>39</v>
      </c>
      <c r="C11" s="29">
        <f>C12*C13</f>
        <v>0</v>
      </c>
      <c r="D11" s="29">
        <f t="shared" ref="D11:G11" si="18">D12*D13</f>
        <v>50</v>
      </c>
      <c r="E11" s="29">
        <f t="shared" si="18"/>
        <v>50</v>
      </c>
      <c r="F11" s="29">
        <f t="shared" si="18"/>
        <v>50</v>
      </c>
      <c r="G11" s="29">
        <f t="shared" si="18"/>
        <v>50</v>
      </c>
      <c r="H11" s="29">
        <f t="shared" ref="H11" si="19">H12*H13</f>
        <v>50</v>
      </c>
      <c r="I11" s="29">
        <f t="shared" ref="I11" si="20">I12*I13</f>
        <v>50</v>
      </c>
      <c r="J11" s="29">
        <f t="shared" ref="J11" si="21">J12*J13</f>
        <v>50</v>
      </c>
      <c r="K11" s="29">
        <f t="shared" ref="K11:M11" si="22">K12*K13</f>
        <v>50</v>
      </c>
      <c r="L11" s="29">
        <f t="shared" ref="L11" si="23">L12*L13</f>
        <v>50</v>
      </c>
      <c r="M11" s="29">
        <f t="shared" si="22"/>
        <v>50</v>
      </c>
    </row>
    <row r="12" spans="1:13" x14ac:dyDescent="0.2">
      <c r="A12" s="4"/>
      <c r="B12" s="34" t="s">
        <v>40</v>
      </c>
      <c r="C12" s="35">
        <v>0</v>
      </c>
      <c r="D12" s="35">
        <v>2</v>
      </c>
      <c r="E12" s="35">
        <v>2</v>
      </c>
      <c r="F12" s="35">
        <v>2</v>
      </c>
      <c r="G12" s="35">
        <v>2</v>
      </c>
      <c r="H12" s="35">
        <v>2</v>
      </c>
      <c r="I12" s="35">
        <v>2</v>
      </c>
      <c r="J12" s="35">
        <v>2</v>
      </c>
      <c r="K12" s="35">
        <v>2</v>
      </c>
      <c r="L12" s="35">
        <v>2</v>
      </c>
      <c r="M12" s="35">
        <v>2</v>
      </c>
    </row>
    <row r="13" spans="1:13" x14ac:dyDescent="0.2">
      <c r="A13" s="4"/>
      <c r="B13" s="22" t="s">
        <v>41</v>
      </c>
      <c r="C13" s="6">
        <v>25</v>
      </c>
      <c r="D13" s="6">
        <v>25</v>
      </c>
      <c r="E13" s="6">
        <v>25</v>
      </c>
      <c r="F13" s="6">
        <v>25</v>
      </c>
      <c r="G13" s="6">
        <v>25</v>
      </c>
      <c r="H13" s="6">
        <v>25</v>
      </c>
      <c r="I13" s="6">
        <v>25</v>
      </c>
      <c r="J13" s="6">
        <v>25</v>
      </c>
      <c r="K13" s="6">
        <v>25</v>
      </c>
      <c r="L13" s="6">
        <v>25</v>
      </c>
      <c r="M13" s="6">
        <v>25</v>
      </c>
    </row>
    <row r="14" spans="1:13" s="30" customFormat="1" x14ac:dyDescent="0.2">
      <c r="A14" s="27" t="s">
        <v>6</v>
      </c>
      <c r="B14" s="28" t="s">
        <v>8</v>
      </c>
      <c r="C14" s="29">
        <f>C15*C16</f>
        <v>0</v>
      </c>
      <c r="D14" s="29">
        <f t="shared" ref="D14:G14" si="24">D15*D16</f>
        <v>15</v>
      </c>
      <c r="E14" s="29">
        <f t="shared" si="24"/>
        <v>15</v>
      </c>
      <c r="F14" s="29">
        <f t="shared" si="24"/>
        <v>15</v>
      </c>
      <c r="G14" s="29">
        <f t="shared" si="24"/>
        <v>15</v>
      </c>
      <c r="H14" s="29">
        <f t="shared" ref="H14" si="25">H15*H16</f>
        <v>15</v>
      </c>
      <c r="I14" s="29">
        <f t="shared" ref="I14" si="26">I15*I16</f>
        <v>15</v>
      </c>
      <c r="J14" s="29">
        <f t="shared" ref="J14" si="27">J15*J16</f>
        <v>15</v>
      </c>
      <c r="K14" s="29">
        <f t="shared" ref="K14:M14" si="28">K15*K16</f>
        <v>15</v>
      </c>
      <c r="L14" s="29">
        <f t="shared" ref="L14" si="29">L15*L16</f>
        <v>15</v>
      </c>
      <c r="M14" s="29">
        <f t="shared" si="28"/>
        <v>15</v>
      </c>
    </row>
    <row r="15" spans="1:13" x14ac:dyDescent="0.2">
      <c r="A15" s="4"/>
      <c r="B15" s="36" t="s">
        <v>42</v>
      </c>
      <c r="C15" s="37">
        <v>0</v>
      </c>
      <c r="D15" s="37">
        <v>3</v>
      </c>
      <c r="E15" s="37">
        <v>3</v>
      </c>
      <c r="F15" s="37">
        <v>3</v>
      </c>
      <c r="G15" s="37">
        <v>3</v>
      </c>
      <c r="H15" s="37">
        <v>3</v>
      </c>
      <c r="I15" s="37">
        <v>3</v>
      </c>
      <c r="J15" s="37">
        <v>3</v>
      </c>
      <c r="K15" s="37">
        <v>3</v>
      </c>
      <c r="L15" s="37">
        <v>3</v>
      </c>
      <c r="M15" s="37">
        <v>3</v>
      </c>
    </row>
    <row r="16" spans="1:13" x14ac:dyDescent="0.2">
      <c r="A16" s="4"/>
      <c r="B16" s="22" t="s">
        <v>43</v>
      </c>
      <c r="C16" s="6">
        <v>5</v>
      </c>
      <c r="D16" s="6">
        <v>5</v>
      </c>
      <c r="E16" s="6">
        <v>5</v>
      </c>
      <c r="F16" s="6">
        <v>5</v>
      </c>
      <c r="G16" s="6">
        <v>5</v>
      </c>
      <c r="H16" s="6">
        <v>5</v>
      </c>
      <c r="I16" s="6">
        <v>5</v>
      </c>
      <c r="J16" s="6">
        <v>5</v>
      </c>
      <c r="K16" s="6">
        <v>5</v>
      </c>
      <c r="L16" s="6">
        <v>5</v>
      </c>
      <c r="M16" s="6">
        <v>5</v>
      </c>
    </row>
    <row r="17" spans="1:13" x14ac:dyDescent="0.2">
      <c r="A17" s="14" t="s">
        <v>1</v>
      </c>
      <c r="B17" s="43" t="s">
        <v>21</v>
      </c>
      <c r="C17" s="16">
        <f>C18+C19</f>
        <v>2000</v>
      </c>
      <c r="D17" s="16">
        <f t="shared" ref="D17:G17" si="30">D18+D19</f>
        <v>2300</v>
      </c>
      <c r="E17" s="16">
        <f t="shared" si="30"/>
        <v>2300</v>
      </c>
      <c r="F17" s="16">
        <f t="shared" si="30"/>
        <v>2300</v>
      </c>
      <c r="G17" s="16">
        <f t="shared" si="30"/>
        <v>2300</v>
      </c>
      <c r="H17" s="16">
        <f t="shared" ref="H17" si="31">H18+H19</f>
        <v>2300</v>
      </c>
      <c r="I17" s="16">
        <f t="shared" ref="I17" si="32">I18+I19</f>
        <v>2300</v>
      </c>
      <c r="J17" s="16">
        <f t="shared" ref="J17" si="33">J18+J19</f>
        <v>2300</v>
      </c>
      <c r="K17" s="16">
        <f t="shared" ref="K17:M17" si="34">K18+K19</f>
        <v>2300</v>
      </c>
      <c r="L17" s="16">
        <f t="shared" ref="L17" si="35">L18+L19</f>
        <v>2300</v>
      </c>
      <c r="M17" s="16">
        <f t="shared" si="34"/>
        <v>2300</v>
      </c>
    </row>
    <row r="18" spans="1:13" x14ac:dyDescent="0.2">
      <c r="A18" s="4">
        <v>1</v>
      </c>
      <c r="B18" s="44" t="s">
        <v>25</v>
      </c>
      <c r="C18" s="6">
        <v>2000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x14ac:dyDescent="0.2">
      <c r="A19" s="4">
        <v>2</v>
      </c>
      <c r="B19" s="32" t="s">
        <v>5</v>
      </c>
      <c r="C19" s="6">
        <f>C20+C21+C22+C23+C24</f>
        <v>0</v>
      </c>
      <c r="D19" s="6">
        <f t="shared" ref="D19:G19" si="36">D20+D21+D22+D23+D24</f>
        <v>2300</v>
      </c>
      <c r="E19" s="6">
        <f t="shared" si="36"/>
        <v>2300</v>
      </c>
      <c r="F19" s="6">
        <f t="shared" si="36"/>
        <v>2300</v>
      </c>
      <c r="G19" s="6">
        <f t="shared" si="36"/>
        <v>2300</v>
      </c>
      <c r="H19" s="6">
        <f t="shared" ref="H19" si="37">H20+H21+H22+H23+H24</f>
        <v>2300</v>
      </c>
      <c r="I19" s="6">
        <f t="shared" ref="I19" si="38">I20+I21+I22+I23+I24</f>
        <v>2300</v>
      </c>
      <c r="J19" s="6">
        <f t="shared" ref="J19" si="39">J20+J21+J22+J23+J24</f>
        <v>2300</v>
      </c>
      <c r="K19" s="6">
        <f t="shared" ref="K19:M19" si="40">K20+K21+K22+K23+K24</f>
        <v>2300</v>
      </c>
      <c r="L19" s="6">
        <f t="shared" ref="L19" si="41">L20+L21+L22+L23+L24</f>
        <v>2300</v>
      </c>
      <c r="M19" s="6">
        <f t="shared" si="40"/>
        <v>2300</v>
      </c>
    </row>
    <row r="20" spans="1:13" x14ac:dyDescent="0.2">
      <c r="A20" s="25" t="s">
        <v>6</v>
      </c>
      <c r="B20" s="41" t="s">
        <v>27</v>
      </c>
      <c r="C20" s="42">
        <v>0</v>
      </c>
      <c r="D20" s="42">
        <v>1000</v>
      </c>
      <c r="E20" s="42">
        <v>1000</v>
      </c>
      <c r="F20" s="42">
        <v>1000</v>
      </c>
      <c r="G20" s="42">
        <v>1000</v>
      </c>
      <c r="H20" s="42">
        <v>1000</v>
      </c>
      <c r="I20" s="42">
        <v>1000</v>
      </c>
      <c r="J20" s="42">
        <v>1000</v>
      </c>
      <c r="K20" s="42">
        <v>1000</v>
      </c>
      <c r="L20" s="42">
        <v>1000</v>
      </c>
      <c r="M20" s="42">
        <v>1000</v>
      </c>
    </row>
    <row r="21" spans="1:13" x14ac:dyDescent="0.2">
      <c r="A21" s="25" t="s">
        <v>6</v>
      </c>
      <c r="B21" s="41" t="s">
        <v>44</v>
      </c>
      <c r="C21" s="42">
        <v>0</v>
      </c>
      <c r="D21" s="42">
        <v>500</v>
      </c>
      <c r="E21" s="42">
        <v>500</v>
      </c>
      <c r="F21" s="42">
        <v>500</v>
      </c>
      <c r="G21" s="42">
        <v>500</v>
      </c>
      <c r="H21" s="42">
        <v>500</v>
      </c>
      <c r="I21" s="42">
        <v>500</v>
      </c>
      <c r="J21" s="42">
        <v>500</v>
      </c>
      <c r="K21" s="42">
        <v>500</v>
      </c>
      <c r="L21" s="42">
        <v>500</v>
      </c>
      <c r="M21" s="42">
        <v>500</v>
      </c>
    </row>
    <row r="22" spans="1:13" x14ac:dyDescent="0.2">
      <c r="A22" s="25" t="s">
        <v>6</v>
      </c>
      <c r="B22" s="41" t="s">
        <v>29</v>
      </c>
      <c r="C22" s="42">
        <v>0</v>
      </c>
      <c r="D22" s="42">
        <v>300</v>
      </c>
      <c r="E22" s="42">
        <v>300</v>
      </c>
      <c r="F22" s="42">
        <v>300</v>
      </c>
      <c r="G22" s="42">
        <v>300</v>
      </c>
      <c r="H22" s="42">
        <v>300</v>
      </c>
      <c r="I22" s="42">
        <v>300</v>
      </c>
      <c r="J22" s="42">
        <v>300</v>
      </c>
      <c r="K22" s="42">
        <v>300</v>
      </c>
      <c r="L22" s="42">
        <v>300</v>
      </c>
      <c r="M22" s="42">
        <v>300</v>
      </c>
    </row>
    <row r="23" spans="1:13" x14ac:dyDescent="0.2">
      <c r="A23" s="25" t="s">
        <v>6</v>
      </c>
      <c r="B23" s="41" t="s">
        <v>30</v>
      </c>
      <c r="C23" s="42">
        <v>0</v>
      </c>
      <c r="D23" s="42">
        <v>400</v>
      </c>
      <c r="E23" s="42">
        <v>400</v>
      </c>
      <c r="F23" s="42">
        <v>400</v>
      </c>
      <c r="G23" s="42">
        <v>400</v>
      </c>
      <c r="H23" s="42">
        <v>400</v>
      </c>
      <c r="I23" s="42">
        <v>400</v>
      </c>
      <c r="J23" s="42">
        <v>400</v>
      </c>
      <c r="K23" s="42">
        <v>400</v>
      </c>
      <c r="L23" s="42">
        <v>400</v>
      </c>
      <c r="M23" s="42">
        <v>400</v>
      </c>
    </row>
    <row r="24" spans="1:13" x14ac:dyDescent="0.2">
      <c r="A24" s="25" t="s">
        <v>6</v>
      </c>
      <c r="B24" s="41" t="s">
        <v>31</v>
      </c>
      <c r="C24" s="42">
        <v>0</v>
      </c>
      <c r="D24" s="42">
        <v>100</v>
      </c>
      <c r="E24" s="42">
        <v>100</v>
      </c>
      <c r="F24" s="42">
        <v>100</v>
      </c>
      <c r="G24" s="42">
        <v>100</v>
      </c>
      <c r="H24" s="42">
        <v>100</v>
      </c>
      <c r="I24" s="42">
        <v>100</v>
      </c>
      <c r="J24" s="42">
        <v>100</v>
      </c>
      <c r="K24" s="42">
        <v>100</v>
      </c>
      <c r="L24" s="42">
        <v>100</v>
      </c>
      <c r="M24" s="42">
        <v>100</v>
      </c>
    </row>
    <row r="25" spans="1:13" x14ac:dyDescent="0.2">
      <c r="A25" s="45" t="s">
        <v>36</v>
      </c>
      <c r="B25" s="33" t="s">
        <v>32</v>
      </c>
      <c r="C25" s="9">
        <f>C6-C17</f>
        <v>-2000</v>
      </c>
      <c r="D25" s="9">
        <f t="shared" ref="D25:G25" si="42">D6-D17</f>
        <v>265</v>
      </c>
      <c r="E25" s="9">
        <f t="shared" si="42"/>
        <v>265</v>
      </c>
      <c r="F25" s="9">
        <f t="shared" si="42"/>
        <v>265</v>
      </c>
      <c r="G25" s="9">
        <f t="shared" si="42"/>
        <v>265</v>
      </c>
      <c r="H25" s="9">
        <f t="shared" ref="H25:L25" si="43">H6-H17</f>
        <v>265</v>
      </c>
      <c r="I25" s="9">
        <f t="shared" si="43"/>
        <v>265</v>
      </c>
      <c r="J25" s="9">
        <f t="shared" si="43"/>
        <v>265</v>
      </c>
      <c r="K25" s="9">
        <f t="shared" si="43"/>
        <v>265</v>
      </c>
      <c r="L25" s="9">
        <f t="shared" si="43"/>
        <v>265</v>
      </c>
      <c r="M25" s="9">
        <f t="shared" ref="M25" si="44">M6-M17</f>
        <v>265</v>
      </c>
    </row>
    <row r="26" spans="1:13" x14ac:dyDescent="0.2">
      <c r="A26" s="10"/>
      <c r="B26" s="23" t="s">
        <v>45</v>
      </c>
      <c r="C26" s="26">
        <v>4.4999999999999998E-2</v>
      </c>
      <c r="D26" s="11"/>
      <c r="E26" s="11"/>
      <c r="F26" s="11"/>
      <c r="G26" s="11"/>
      <c r="H26" s="17"/>
    </row>
    <row r="27" spans="1:13" x14ac:dyDescent="0.2">
      <c r="A27" s="10"/>
      <c r="B27" s="24" t="s">
        <v>46</v>
      </c>
      <c r="C27" s="12">
        <f>NPV(C26,C25:M25)</f>
        <v>92.698867879611925</v>
      </c>
      <c r="D27" s="11"/>
      <c r="E27" s="11"/>
      <c r="F27" s="11"/>
      <c r="G27" s="11"/>
      <c r="H27" s="17"/>
    </row>
    <row r="28" spans="1:13" ht="15" x14ac:dyDescent="0.2">
      <c r="A28" s="1"/>
      <c r="H28" s="18"/>
    </row>
    <row r="29" spans="1:13" x14ac:dyDescent="0.2">
      <c r="H29" s="18"/>
    </row>
    <row r="30" spans="1:13" ht="15" x14ac:dyDescent="0.2">
      <c r="A30" s="1"/>
      <c r="B30" s="40" t="s">
        <v>3</v>
      </c>
      <c r="C30" s="19" t="s">
        <v>24</v>
      </c>
      <c r="D30" s="19" t="s">
        <v>7</v>
      </c>
      <c r="E30" s="19" t="s">
        <v>10</v>
      </c>
      <c r="F30" s="19" t="s">
        <v>18</v>
      </c>
      <c r="G30" s="19" t="s">
        <v>19</v>
      </c>
      <c r="H30" s="19" t="s">
        <v>11</v>
      </c>
      <c r="I30" s="19" t="s">
        <v>12</v>
      </c>
      <c r="J30" s="19" t="s">
        <v>13</v>
      </c>
      <c r="K30" s="19" t="s">
        <v>14</v>
      </c>
      <c r="L30" s="19" t="s">
        <v>15</v>
      </c>
      <c r="M30" s="19" t="s">
        <v>17</v>
      </c>
    </row>
    <row r="31" spans="1:13" x14ac:dyDescent="0.2">
      <c r="A31" s="2" t="s">
        <v>0</v>
      </c>
      <c r="B31" s="39" t="s">
        <v>9</v>
      </c>
      <c r="C31" s="3">
        <v>2021</v>
      </c>
      <c r="D31" s="3">
        <v>2022</v>
      </c>
      <c r="E31" s="3">
        <v>2023</v>
      </c>
      <c r="F31" s="3">
        <v>2024</v>
      </c>
      <c r="G31" s="3">
        <v>2025</v>
      </c>
      <c r="H31" s="3">
        <v>2026</v>
      </c>
      <c r="I31" s="3">
        <v>2027</v>
      </c>
      <c r="J31" s="3">
        <v>2028</v>
      </c>
      <c r="K31" s="3">
        <v>2029</v>
      </c>
      <c r="L31" s="3">
        <v>2030</v>
      </c>
      <c r="M31" s="3">
        <v>2031</v>
      </c>
    </row>
    <row r="32" spans="1:13" x14ac:dyDescent="0.2">
      <c r="A32" s="46" t="s">
        <v>34</v>
      </c>
      <c r="B32" s="15" t="s">
        <v>4</v>
      </c>
      <c r="C32" s="16">
        <f>C33+C36</f>
        <v>0</v>
      </c>
      <c r="D32" s="16">
        <f t="shared" ref="D32" si="45">D33+D36</f>
        <v>2500</v>
      </c>
      <c r="E32" s="16">
        <f t="shared" ref="E32" si="46">E33+E36</f>
        <v>2500</v>
      </c>
      <c r="F32" s="16">
        <f t="shared" ref="F32" si="47">F33+F36</f>
        <v>2500</v>
      </c>
      <c r="G32" s="16">
        <f t="shared" ref="G32" si="48">G33+G36</f>
        <v>2500</v>
      </c>
      <c r="H32" s="16">
        <f t="shared" ref="H32" si="49">H33+H36</f>
        <v>2500</v>
      </c>
      <c r="I32" s="16">
        <f t="shared" ref="I32" si="50">I33+I36</f>
        <v>2500</v>
      </c>
      <c r="J32" s="16">
        <f t="shared" ref="J32" si="51">J33+J36</f>
        <v>2500</v>
      </c>
      <c r="K32" s="16">
        <f t="shared" ref="K32" si="52">K33+K36</f>
        <v>2500</v>
      </c>
      <c r="L32" s="16">
        <f t="shared" ref="L32" si="53">L33+L36</f>
        <v>2500</v>
      </c>
      <c r="M32" s="16">
        <f t="shared" ref="M32" si="54">M33+M36</f>
        <v>2500</v>
      </c>
    </row>
    <row r="33" spans="1:13" x14ac:dyDescent="0.2">
      <c r="A33" s="4">
        <v>1</v>
      </c>
      <c r="B33" s="5" t="s">
        <v>20</v>
      </c>
      <c r="C33" s="6">
        <f>C34*C35</f>
        <v>0</v>
      </c>
      <c r="D33" s="6">
        <f t="shared" ref="D33" si="55">D34*D35</f>
        <v>2500</v>
      </c>
      <c r="E33" s="6">
        <f t="shared" ref="E33" si="56">E34*E35</f>
        <v>2500</v>
      </c>
      <c r="F33" s="6">
        <f t="shared" ref="F33" si="57">F34*F35</f>
        <v>2500</v>
      </c>
      <c r="G33" s="6">
        <f t="shared" ref="G33" si="58">G34*G35</f>
        <v>2500</v>
      </c>
      <c r="H33" s="6">
        <f t="shared" ref="H33" si="59">H34*H35</f>
        <v>2500</v>
      </c>
      <c r="I33" s="6">
        <f t="shared" ref="I33" si="60">I34*I35</f>
        <v>2500</v>
      </c>
      <c r="J33" s="6">
        <f t="shared" ref="J33" si="61">J34*J35</f>
        <v>2500</v>
      </c>
      <c r="K33" s="6">
        <f t="shared" ref="K33" si="62">K34*K35</f>
        <v>2500</v>
      </c>
      <c r="L33" s="6">
        <f t="shared" ref="L33" si="63">L34*L35</f>
        <v>2500</v>
      </c>
      <c r="M33" s="6">
        <f t="shared" ref="M33" si="64">M34*M35</f>
        <v>2500</v>
      </c>
    </row>
    <row r="34" spans="1:13" x14ac:dyDescent="0.2">
      <c r="A34" s="4"/>
      <c r="B34" s="38" t="s">
        <v>22</v>
      </c>
      <c r="C34" s="21">
        <v>0</v>
      </c>
      <c r="D34" s="21">
        <v>500</v>
      </c>
      <c r="E34" s="21">
        <v>500</v>
      </c>
      <c r="F34" s="21">
        <v>500</v>
      </c>
      <c r="G34" s="21">
        <v>500</v>
      </c>
      <c r="H34" s="21">
        <v>500</v>
      </c>
      <c r="I34" s="21">
        <v>500</v>
      </c>
      <c r="J34" s="21">
        <v>500</v>
      </c>
      <c r="K34" s="21">
        <v>500</v>
      </c>
      <c r="L34" s="21">
        <v>500</v>
      </c>
      <c r="M34" s="21">
        <v>500</v>
      </c>
    </row>
    <row r="35" spans="1:13" x14ac:dyDescent="0.2">
      <c r="A35" s="4"/>
      <c r="B35" s="38" t="s">
        <v>23</v>
      </c>
      <c r="C35" s="21">
        <v>0</v>
      </c>
      <c r="D35" s="21">
        <v>5</v>
      </c>
      <c r="E35" s="21">
        <v>5</v>
      </c>
      <c r="F35" s="21">
        <v>5</v>
      </c>
      <c r="G35" s="21">
        <v>5</v>
      </c>
      <c r="H35" s="21">
        <v>5</v>
      </c>
      <c r="I35" s="21">
        <v>5</v>
      </c>
      <c r="J35" s="21">
        <v>5</v>
      </c>
      <c r="K35" s="21">
        <v>5</v>
      </c>
      <c r="L35" s="21">
        <v>5</v>
      </c>
      <c r="M35" s="21">
        <v>5</v>
      </c>
    </row>
    <row r="36" spans="1:13" s="30" customFormat="1" x14ac:dyDescent="0.2">
      <c r="A36" s="27">
        <v>2</v>
      </c>
      <c r="B36" s="28" t="s">
        <v>38</v>
      </c>
      <c r="C36" s="29">
        <f>C37+C40</f>
        <v>0</v>
      </c>
      <c r="D36" s="29">
        <f t="shared" ref="D36" si="65">D37+D40</f>
        <v>0</v>
      </c>
      <c r="E36" s="29">
        <f t="shared" ref="E36" si="66">E37+E40</f>
        <v>0</v>
      </c>
      <c r="F36" s="29">
        <f t="shared" ref="F36" si="67">F37+F40</f>
        <v>0</v>
      </c>
      <c r="G36" s="29">
        <f t="shared" ref="G36" si="68">G37+G40</f>
        <v>0</v>
      </c>
      <c r="H36" s="29">
        <f t="shared" ref="H36" si="69">H37+H40</f>
        <v>0</v>
      </c>
      <c r="I36" s="29">
        <f t="shared" ref="I36" si="70">I37+I40</f>
        <v>0</v>
      </c>
      <c r="J36" s="29">
        <f t="shared" ref="J36" si="71">J37+J40</f>
        <v>0</v>
      </c>
      <c r="K36" s="29">
        <f t="shared" ref="K36" si="72">K37+K40</f>
        <v>0</v>
      </c>
      <c r="L36" s="29">
        <f t="shared" ref="L36" si="73">L37+L40</f>
        <v>0</v>
      </c>
      <c r="M36" s="29">
        <f t="shared" ref="M36" si="74">M37+M40</f>
        <v>0</v>
      </c>
    </row>
    <row r="37" spans="1:13" s="30" customFormat="1" x14ac:dyDescent="0.2">
      <c r="A37" s="31" t="s">
        <v>6</v>
      </c>
      <c r="B37" s="28" t="s">
        <v>39</v>
      </c>
      <c r="C37" s="29">
        <f>C38*C39</f>
        <v>0</v>
      </c>
      <c r="D37" s="29">
        <f t="shared" ref="D37" si="75">D38*D39</f>
        <v>0</v>
      </c>
      <c r="E37" s="29">
        <f t="shared" ref="E37" si="76">E38*E39</f>
        <v>0</v>
      </c>
      <c r="F37" s="29">
        <f t="shared" ref="F37" si="77">F38*F39</f>
        <v>0</v>
      </c>
      <c r="G37" s="29">
        <f t="shared" ref="G37" si="78">G38*G39</f>
        <v>0</v>
      </c>
      <c r="H37" s="29">
        <f t="shared" ref="H37" si="79">H38*H39</f>
        <v>0</v>
      </c>
      <c r="I37" s="29">
        <f t="shared" ref="I37" si="80">I38*I39</f>
        <v>0</v>
      </c>
      <c r="J37" s="29">
        <f t="shared" ref="J37" si="81">J38*J39</f>
        <v>0</v>
      </c>
      <c r="K37" s="29">
        <f t="shared" ref="K37" si="82">K38*K39</f>
        <v>0</v>
      </c>
      <c r="L37" s="29">
        <f t="shared" ref="L37" si="83">L38*L39</f>
        <v>0</v>
      </c>
      <c r="M37" s="29">
        <f t="shared" ref="M37" si="84">M38*M39</f>
        <v>0</v>
      </c>
    </row>
    <row r="38" spans="1:13" x14ac:dyDescent="0.2">
      <c r="A38" s="4"/>
      <c r="B38" s="34" t="s">
        <v>40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</row>
    <row r="39" spans="1:13" x14ac:dyDescent="0.2">
      <c r="A39" s="4"/>
      <c r="B39" s="22" t="s">
        <v>41</v>
      </c>
      <c r="C39" s="6">
        <v>25</v>
      </c>
      <c r="D39" s="6">
        <v>25</v>
      </c>
      <c r="E39" s="6">
        <v>25</v>
      </c>
      <c r="F39" s="6">
        <v>25</v>
      </c>
      <c r="G39" s="6">
        <v>25</v>
      </c>
      <c r="H39" s="6">
        <v>25</v>
      </c>
      <c r="I39" s="6">
        <v>25</v>
      </c>
      <c r="J39" s="6">
        <v>25</v>
      </c>
      <c r="K39" s="6">
        <v>25</v>
      </c>
      <c r="L39" s="6">
        <v>25</v>
      </c>
      <c r="M39" s="6">
        <v>25</v>
      </c>
    </row>
    <row r="40" spans="1:13" s="30" customFormat="1" x14ac:dyDescent="0.2">
      <c r="A40" s="27" t="s">
        <v>6</v>
      </c>
      <c r="B40" s="28" t="s">
        <v>8</v>
      </c>
      <c r="C40" s="29">
        <f>C41*C42</f>
        <v>0</v>
      </c>
      <c r="D40" s="29">
        <f t="shared" ref="D40" si="85">D41*D42</f>
        <v>0</v>
      </c>
      <c r="E40" s="29">
        <f t="shared" ref="E40" si="86">E41*E42</f>
        <v>0</v>
      </c>
      <c r="F40" s="29">
        <f t="shared" ref="F40" si="87">F41*F42</f>
        <v>0</v>
      </c>
      <c r="G40" s="29">
        <f t="shared" ref="G40" si="88">G41*G42</f>
        <v>0</v>
      </c>
      <c r="H40" s="29">
        <f t="shared" ref="H40" si="89">H41*H42</f>
        <v>0</v>
      </c>
      <c r="I40" s="29">
        <f t="shared" ref="I40" si="90">I41*I42</f>
        <v>0</v>
      </c>
      <c r="J40" s="29">
        <f t="shared" ref="J40" si="91">J41*J42</f>
        <v>0</v>
      </c>
      <c r="K40" s="29">
        <f t="shared" ref="K40" si="92">K41*K42</f>
        <v>0</v>
      </c>
      <c r="L40" s="29">
        <f t="shared" ref="L40" si="93">L41*L42</f>
        <v>0</v>
      </c>
      <c r="M40" s="29">
        <f t="shared" ref="M40" si="94">M41*M42</f>
        <v>0</v>
      </c>
    </row>
    <row r="41" spans="1:13" x14ac:dyDescent="0.2">
      <c r="A41" s="4"/>
      <c r="B41" s="36" t="s">
        <v>42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</row>
    <row r="42" spans="1:13" x14ac:dyDescent="0.2">
      <c r="A42" s="4"/>
      <c r="B42" s="22" t="s">
        <v>43</v>
      </c>
      <c r="C42" s="6">
        <v>5</v>
      </c>
      <c r="D42" s="6">
        <v>5</v>
      </c>
      <c r="E42" s="6">
        <v>5</v>
      </c>
      <c r="F42" s="6">
        <v>5</v>
      </c>
      <c r="G42" s="6">
        <v>5</v>
      </c>
      <c r="H42" s="6">
        <v>5</v>
      </c>
      <c r="I42" s="6">
        <v>5</v>
      </c>
      <c r="J42" s="6">
        <v>5</v>
      </c>
      <c r="K42" s="6">
        <v>5</v>
      </c>
      <c r="L42" s="6">
        <v>5</v>
      </c>
      <c r="M42" s="6">
        <v>5</v>
      </c>
    </row>
    <row r="43" spans="1:13" x14ac:dyDescent="0.2">
      <c r="A43" s="14" t="s">
        <v>1</v>
      </c>
      <c r="B43" s="43" t="s">
        <v>21</v>
      </c>
      <c r="C43" s="16">
        <f>C44+C45</f>
        <v>2000</v>
      </c>
      <c r="D43" s="16">
        <f t="shared" ref="D43" si="95">D44+D45</f>
        <v>1450</v>
      </c>
      <c r="E43" s="16">
        <f t="shared" ref="E43" si="96">E44+E45</f>
        <v>1450</v>
      </c>
      <c r="F43" s="16">
        <f t="shared" ref="F43" si="97">F44+F45</f>
        <v>1450</v>
      </c>
      <c r="G43" s="16">
        <f t="shared" ref="G43" si="98">G44+G45</f>
        <v>1450</v>
      </c>
      <c r="H43" s="16">
        <f t="shared" ref="H43" si="99">H44+H45</f>
        <v>1450</v>
      </c>
      <c r="I43" s="16">
        <f t="shared" ref="I43" si="100">I44+I45</f>
        <v>1450</v>
      </c>
      <c r="J43" s="16">
        <f t="shared" ref="J43" si="101">J44+J45</f>
        <v>1450</v>
      </c>
      <c r="K43" s="16">
        <f t="shared" ref="K43" si="102">K44+K45</f>
        <v>1450</v>
      </c>
      <c r="L43" s="16">
        <f t="shared" ref="L43" si="103">L44+L45</f>
        <v>1450</v>
      </c>
      <c r="M43" s="16">
        <f t="shared" ref="M43" si="104">M44+M45</f>
        <v>1450</v>
      </c>
    </row>
    <row r="44" spans="1:13" x14ac:dyDescent="0.2">
      <c r="A44" s="4">
        <v>1</v>
      </c>
      <c r="B44" s="44" t="s">
        <v>25</v>
      </c>
      <c r="C44" s="6">
        <v>2000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x14ac:dyDescent="0.2">
      <c r="A45" s="4">
        <v>2</v>
      </c>
      <c r="B45" s="32" t="s">
        <v>5</v>
      </c>
      <c r="C45" s="6">
        <f>C46+C47+C48+C49+C50</f>
        <v>0</v>
      </c>
      <c r="D45" s="6">
        <f t="shared" ref="D45" si="105">D46+D47+D48+D49+D50</f>
        <v>1450</v>
      </c>
      <c r="E45" s="6">
        <f t="shared" ref="E45" si="106">E46+E47+E48+E49+E50</f>
        <v>1450</v>
      </c>
      <c r="F45" s="6">
        <f t="shared" ref="F45" si="107">F46+F47+F48+F49+F50</f>
        <v>1450</v>
      </c>
      <c r="G45" s="6">
        <f t="shared" ref="G45" si="108">G46+G47+G48+G49+G50</f>
        <v>1450</v>
      </c>
      <c r="H45" s="6">
        <f t="shared" ref="H45" si="109">H46+H47+H48+H49+H50</f>
        <v>1450</v>
      </c>
      <c r="I45" s="6">
        <f t="shared" ref="I45" si="110">I46+I47+I48+I49+I50</f>
        <v>1450</v>
      </c>
      <c r="J45" s="6">
        <f t="shared" ref="J45" si="111">J46+J47+J48+J49+J50</f>
        <v>1450</v>
      </c>
      <c r="K45" s="6">
        <f t="shared" ref="K45" si="112">K46+K47+K48+K49+K50</f>
        <v>1450</v>
      </c>
      <c r="L45" s="6">
        <f t="shared" ref="L45" si="113">L46+L47+L48+L49+L50</f>
        <v>1450</v>
      </c>
      <c r="M45" s="6">
        <f t="shared" ref="M45" si="114">M46+M47+M48+M49+M50</f>
        <v>1450</v>
      </c>
    </row>
    <row r="46" spans="1:13" x14ac:dyDescent="0.2">
      <c r="A46" s="25" t="s">
        <v>6</v>
      </c>
      <c r="B46" s="41" t="s">
        <v>27</v>
      </c>
      <c r="C46" s="42">
        <v>0</v>
      </c>
      <c r="D46" s="42">
        <v>500</v>
      </c>
      <c r="E46" s="42">
        <v>500</v>
      </c>
      <c r="F46" s="42">
        <v>500</v>
      </c>
      <c r="G46" s="42">
        <v>500</v>
      </c>
      <c r="H46" s="42">
        <v>500</v>
      </c>
      <c r="I46" s="42">
        <v>500</v>
      </c>
      <c r="J46" s="42">
        <v>500</v>
      </c>
      <c r="K46" s="42">
        <v>500</v>
      </c>
      <c r="L46" s="42">
        <v>500</v>
      </c>
      <c r="M46" s="42">
        <v>500</v>
      </c>
    </row>
    <row r="47" spans="1:13" x14ac:dyDescent="0.2">
      <c r="A47" s="25" t="s">
        <v>6</v>
      </c>
      <c r="B47" s="41" t="s">
        <v>44</v>
      </c>
      <c r="C47" s="42">
        <v>0</v>
      </c>
      <c r="D47" s="42">
        <v>500</v>
      </c>
      <c r="E47" s="42">
        <v>500</v>
      </c>
      <c r="F47" s="42">
        <v>500</v>
      </c>
      <c r="G47" s="42">
        <v>500</v>
      </c>
      <c r="H47" s="42">
        <v>500</v>
      </c>
      <c r="I47" s="42">
        <v>500</v>
      </c>
      <c r="J47" s="42">
        <v>500</v>
      </c>
      <c r="K47" s="42">
        <v>500</v>
      </c>
      <c r="L47" s="42">
        <v>500</v>
      </c>
      <c r="M47" s="42">
        <v>500</v>
      </c>
    </row>
    <row r="48" spans="1:13" x14ac:dyDescent="0.2">
      <c r="A48" s="25" t="s">
        <v>6</v>
      </c>
      <c r="B48" s="41" t="s">
        <v>29</v>
      </c>
      <c r="C48" s="42">
        <v>0</v>
      </c>
      <c r="D48" s="42">
        <v>150</v>
      </c>
      <c r="E48" s="42">
        <v>150</v>
      </c>
      <c r="F48" s="42">
        <v>150</v>
      </c>
      <c r="G48" s="42">
        <v>150</v>
      </c>
      <c r="H48" s="42">
        <v>150</v>
      </c>
      <c r="I48" s="42">
        <v>150</v>
      </c>
      <c r="J48" s="42">
        <v>150</v>
      </c>
      <c r="K48" s="42">
        <v>150</v>
      </c>
      <c r="L48" s="42">
        <v>150</v>
      </c>
      <c r="M48" s="42">
        <v>150</v>
      </c>
    </row>
    <row r="49" spans="1:13" x14ac:dyDescent="0.2">
      <c r="A49" s="25" t="s">
        <v>6</v>
      </c>
      <c r="B49" s="41" t="s">
        <v>30</v>
      </c>
      <c r="C49" s="42">
        <v>0</v>
      </c>
      <c r="D49" s="42">
        <v>200</v>
      </c>
      <c r="E49" s="42">
        <v>200</v>
      </c>
      <c r="F49" s="42">
        <v>200</v>
      </c>
      <c r="G49" s="42">
        <v>200</v>
      </c>
      <c r="H49" s="42">
        <v>200</v>
      </c>
      <c r="I49" s="42">
        <v>200</v>
      </c>
      <c r="J49" s="42">
        <v>200</v>
      </c>
      <c r="K49" s="42">
        <v>200</v>
      </c>
      <c r="L49" s="42">
        <v>200</v>
      </c>
      <c r="M49" s="42">
        <v>200</v>
      </c>
    </row>
    <row r="50" spans="1:13" x14ac:dyDescent="0.2">
      <c r="A50" s="25" t="s">
        <v>6</v>
      </c>
      <c r="B50" s="41" t="s">
        <v>31</v>
      </c>
      <c r="C50" s="42">
        <v>0</v>
      </c>
      <c r="D50" s="42">
        <v>100</v>
      </c>
      <c r="E50" s="42">
        <v>100</v>
      </c>
      <c r="F50" s="42">
        <v>100</v>
      </c>
      <c r="G50" s="42">
        <v>100</v>
      </c>
      <c r="H50" s="42">
        <v>100</v>
      </c>
      <c r="I50" s="42">
        <v>100</v>
      </c>
      <c r="J50" s="42">
        <v>100</v>
      </c>
      <c r="K50" s="42">
        <v>100</v>
      </c>
      <c r="L50" s="42">
        <v>100</v>
      </c>
      <c r="M50" s="42">
        <v>100</v>
      </c>
    </row>
    <row r="51" spans="1:13" x14ac:dyDescent="0.2">
      <c r="A51" s="45" t="s">
        <v>36</v>
      </c>
      <c r="B51" s="33" t="s">
        <v>32</v>
      </c>
      <c r="C51" s="9">
        <f>C32-C43</f>
        <v>-2000</v>
      </c>
      <c r="D51" s="9">
        <f t="shared" ref="D51:M51" si="115">D32-D43</f>
        <v>1050</v>
      </c>
      <c r="E51" s="9">
        <f t="shared" si="115"/>
        <v>1050</v>
      </c>
      <c r="F51" s="9">
        <f t="shared" si="115"/>
        <v>1050</v>
      </c>
      <c r="G51" s="9">
        <f t="shared" si="115"/>
        <v>1050</v>
      </c>
      <c r="H51" s="9">
        <f t="shared" si="115"/>
        <v>1050</v>
      </c>
      <c r="I51" s="9">
        <f t="shared" si="115"/>
        <v>1050</v>
      </c>
      <c r="J51" s="9">
        <f t="shared" si="115"/>
        <v>1050</v>
      </c>
      <c r="K51" s="9">
        <f t="shared" si="115"/>
        <v>1050</v>
      </c>
      <c r="L51" s="9">
        <f t="shared" si="115"/>
        <v>1050</v>
      </c>
      <c r="M51" s="9">
        <f t="shared" si="115"/>
        <v>1050</v>
      </c>
    </row>
    <row r="52" spans="1:13" x14ac:dyDescent="0.2">
      <c r="A52" s="10"/>
      <c r="B52" s="23" t="s">
        <v>45</v>
      </c>
      <c r="C52" s="26">
        <v>4.4999999999999998E-2</v>
      </c>
      <c r="D52" s="11"/>
      <c r="E52" s="11"/>
      <c r="F52" s="11"/>
      <c r="G52" s="11"/>
      <c r="H52" s="17"/>
    </row>
    <row r="53" spans="1:13" x14ac:dyDescent="0.2">
      <c r="A53" s="10"/>
      <c r="B53" s="24" t="s">
        <v>46</v>
      </c>
      <c r="C53" s="12">
        <f>NPV(C52,C51:M51)</f>
        <v>6036.7024746083034</v>
      </c>
      <c r="D53" s="11"/>
      <c r="E53" s="11"/>
      <c r="F53" s="11"/>
      <c r="G53" s="11"/>
      <c r="H53" s="17"/>
    </row>
    <row r="54" spans="1:13" x14ac:dyDescent="0.2">
      <c r="C54" s="13"/>
    </row>
    <row r="55" spans="1:13" x14ac:dyDescent="0.2">
      <c r="C55" s="13"/>
    </row>
    <row r="56" spans="1:13" x14ac:dyDescent="0.2">
      <c r="C56" s="13"/>
    </row>
    <row r="57" spans="1:13" x14ac:dyDescent="0.2">
      <c r="C57" s="13"/>
    </row>
    <row r="58" spans="1:13" x14ac:dyDescent="0.2">
      <c r="C58" s="13"/>
    </row>
    <row r="59" spans="1:13" x14ac:dyDescent="0.2">
      <c r="C59" s="13"/>
    </row>
    <row r="60" spans="1:13" x14ac:dyDescent="0.2">
      <c r="C60" s="13"/>
    </row>
    <row r="61" spans="1:13" x14ac:dyDescent="0.2">
      <c r="C61" s="13"/>
    </row>
    <row r="62" spans="1:13" x14ac:dyDescent="0.2">
      <c r="C62" s="13"/>
    </row>
    <row r="63" spans="1:13" x14ac:dyDescent="0.2">
      <c r="C63" s="13"/>
    </row>
    <row r="64" spans="1:13" x14ac:dyDescent="0.2">
      <c r="C64" s="13"/>
    </row>
    <row r="65" spans="3:3" x14ac:dyDescent="0.2">
      <c r="C65" s="13"/>
    </row>
    <row r="66" spans="3:3" x14ac:dyDescent="0.2">
      <c r="C66" s="13"/>
    </row>
    <row r="67" spans="3:3" x14ac:dyDescent="0.2">
      <c r="C67" s="13"/>
    </row>
    <row r="68" spans="3:3" x14ac:dyDescent="0.2">
      <c r="C68" s="13"/>
    </row>
    <row r="69" spans="3:3" x14ac:dyDescent="0.2">
      <c r="C69" s="13"/>
    </row>
    <row r="70" spans="3:3" x14ac:dyDescent="0.2">
      <c r="C70" s="13"/>
    </row>
    <row r="71" spans="3:3" x14ac:dyDescent="0.2">
      <c r="C71" s="13"/>
    </row>
    <row r="72" spans="3:3" x14ac:dyDescent="0.2">
      <c r="C72" s="13"/>
    </row>
    <row r="73" spans="3:3" x14ac:dyDescent="0.2">
      <c r="C73" s="13"/>
    </row>
    <row r="74" spans="3:3" x14ac:dyDescent="0.2">
      <c r="C74" s="13"/>
    </row>
    <row r="75" spans="3:3" x14ac:dyDescent="0.2">
      <c r="C75" s="13"/>
    </row>
    <row r="76" spans="3:3" x14ac:dyDescent="0.2">
      <c r="C76" s="13"/>
    </row>
    <row r="77" spans="3:3" x14ac:dyDescent="0.2">
      <c r="C77" s="13"/>
    </row>
    <row r="78" spans="3:3" x14ac:dyDescent="0.2">
      <c r="C78" s="13"/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Análisis financiero</vt:lpstr>
      <vt:lpstr>Análisis Económico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María Teresa Tena Vázquez De La Torre</cp:lastModifiedBy>
  <dcterms:created xsi:type="dcterms:W3CDTF">2018-02-23T12:07:52Z</dcterms:created>
  <dcterms:modified xsi:type="dcterms:W3CDTF">2022-07-29T12:22:36Z</dcterms:modified>
</cp:coreProperties>
</file>